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8755" windowHeight="24585"/>
  </bookViews>
  <sheets>
    <sheet name="Raw Data" sheetId="2" r:id="rId1"/>
    <sheet name="Skipping" sheetId="4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6" i="4"/>
  <c r="J56"/>
  <c r="K56" s="1"/>
  <c r="L56" s="1"/>
  <c r="H57"/>
  <c r="I57" s="1"/>
  <c r="J57" s="1"/>
  <c r="K57" s="1"/>
  <c r="L57" s="1"/>
  <c r="H58"/>
  <c r="I58" s="1"/>
  <c r="J58" s="1"/>
  <c r="K58" s="1"/>
  <c r="L58" s="1"/>
  <c r="H59"/>
  <c r="I59" s="1"/>
  <c r="J59" s="1"/>
  <c r="K59" s="1"/>
  <c r="L59" s="1"/>
  <c r="H60"/>
  <c r="I60"/>
  <c r="J60" s="1"/>
  <c r="K60" s="1"/>
  <c r="L60" s="1"/>
  <c r="H61"/>
  <c r="I61" s="1"/>
  <c r="J61" s="1"/>
  <c r="K61" s="1"/>
  <c r="L61" s="1"/>
  <c r="H62"/>
  <c r="I62" s="1"/>
  <c r="J62" s="1"/>
  <c r="K62" s="1"/>
  <c r="L62" s="1"/>
  <c r="H63"/>
  <c r="I63" s="1"/>
  <c r="J63" s="1"/>
  <c r="K63" s="1"/>
  <c r="L63" s="1"/>
  <c r="H64"/>
  <c r="I64" s="1"/>
  <c r="J64" s="1"/>
  <c r="K64" s="1"/>
  <c r="L64" s="1"/>
  <c r="H65"/>
  <c r="I65" s="1"/>
  <c r="J65" s="1"/>
  <c r="K65" s="1"/>
  <c r="L65" s="1"/>
  <c r="H66"/>
  <c r="I66" s="1"/>
  <c r="J66" s="1"/>
  <c r="K66" s="1"/>
  <c r="L66" s="1"/>
  <c r="H67"/>
  <c r="I67" s="1"/>
  <c r="J67" s="1"/>
  <c r="K67" s="1"/>
  <c r="L67" s="1"/>
  <c r="K7"/>
  <c r="L7" s="1"/>
  <c r="J3"/>
  <c r="K3" s="1"/>
  <c r="L3" s="1"/>
  <c r="J7"/>
  <c r="J14"/>
  <c r="K14" s="1"/>
  <c r="L14" s="1"/>
  <c r="J15"/>
  <c r="K15" s="1"/>
  <c r="L15" s="1"/>
  <c r="J38"/>
  <c r="K38" s="1"/>
  <c r="L38" s="1"/>
  <c r="J39"/>
  <c r="K39" s="1"/>
  <c r="L39" s="1"/>
  <c r="J43"/>
  <c r="K43" s="1"/>
  <c r="L43" s="1"/>
  <c r="J50"/>
  <c r="K50" s="1"/>
  <c r="L50" s="1"/>
  <c r="J51"/>
  <c r="K51" s="1"/>
  <c r="L51" s="1"/>
  <c r="I2"/>
  <c r="J2" s="1"/>
  <c r="K2" s="1"/>
  <c r="L2" s="1"/>
  <c r="I3"/>
  <c r="I4"/>
  <c r="J4" s="1"/>
  <c r="K4" s="1"/>
  <c r="L4" s="1"/>
  <c r="I5"/>
  <c r="J5" s="1"/>
  <c r="K5" s="1"/>
  <c r="L5" s="1"/>
  <c r="I6"/>
  <c r="J6" s="1"/>
  <c r="K6" s="1"/>
  <c r="L6" s="1"/>
  <c r="I7"/>
  <c r="I8"/>
  <c r="J8" s="1"/>
  <c r="K8" s="1"/>
  <c r="L8" s="1"/>
  <c r="I9"/>
  <c r="J9" s="1"/>
  <c r="K9" s="1"/>
  <c r="L9" s="1"/>
  <c r="I10"/>
  <c r="J10" s="1"/>
  <c r="K10" s="1"/>
  <c r="L10" s="1"/>
  <c r="I11"/>
  <c r="J11" s="1"/>
  <c r="K11" s="1"/>
  <c r="L11" s="1"/>
  <c r="I12"/>
  <c r="J12" s="1"/>
  <c r="K12" s="1"/>
  <c r="L12" s="1"/>
  <c r="I13"/>
  <c r="J13" s="1"/>
  <c r="K13" s="1"/>
  <c r="L13" s="1"/>
  <c r="I14"/>
  <c r="I15"/>
  <c r="I16"/>
  <c r="J16" s="1"/>
  <c r="K16" s="1"/>
  <c r="L16" s="1"/>
  <c r="I17"/>
  <c r="J17" s="1"/>
  <c r="K17" s="1"/>
  <c r="L17" s="1"/>
  <c r="I18"/>
  <c r="J18" s="1"/>
  <c r="K18" s="1"/>
  <c r="L18" s="1"/>
  <c r="I19"/>
  <c r="J19" s="1"/>
  <c r="K19" s="1"/>
  <c r="L19" s="1"/>
  <c r="I20"/>
  <c r="J20" s="1"/>
  <c r="K20" s="1"/>
  <c r="L20" s="1"/>
  <c r="I21"/>
  <c r="J21" s="1"/>
  <c r="K21" s="1"/>
  <c r="L21" s="1"/>
  <c r="I22"/>
  <c r="J22" s="1"/>
  <c r="K22" s="1"/>
  <c r="L22" s="1"/>
  <c r="I23"/>
  <c r="J23" s="1"/>
  <c r="K23" s="1"/>
  <c r="L23" s="1"/>
  <c r="I24"/>
  <c r="J24" s="1"/>
  <c r="K24" s="1"/>
  <c r="L24" s="1"/>
  <c r="I25"/>
  <c r="J25" s="1"/>
  <c r="K25" s="1"/>
  <c r="L25" s="1"/>
  <c r="I26"/>
  <c r="J26" s="1"/>
  <c r="K26" s="1"/>
  <c r="L26" s="1"/>
  <c r="I27"/>
  <c r="J27" s="1"/>
  <c r="K27" s="1"/>
  <c r="L27" s="1"/>
  <c r="I28"/>
  <c r="J28" s="1"/>
  <c r="K28" s="1"/>
  <c r="L28" s="1"/>
  <c r="I29"/>
  <c r="J29" s="1"/>
  <c r="K29" s="1"/>
  <c r="L29" s="1"/>
  <c r="I30"/>
  <c r="J30" s="1"/>
  <c r="K30" s="1"/>
  <c r="L30" s="1"/>
  <c r="I31"/>
  <c r="J31" s="1"/>
  <c r="K31" s="1"/>
  <c r="L31" s="1"/>
  <c r="I32"/>
  <c r="J32" s="1"/>
  <c r="K32" s="1"/>
  <c r="L32" s="1"/>
  <c r="I33"/>
  <c r="J33" s="1"/>
  <c r="K33" s="1"/>
  <c r="L33" s="1"/>
  <c r="I34"/>
  <c r="J34" s="1"/>
  <c r="K34" s="1"/>
  <c r="L34" s="1"/>
  <c r="I35"/>
  <c r="J35" s="1"/>
  <c r="K35" s="1"/>
  <c r="L35" s="1"/>
  <c r="I36"/>
  <c r="J36" s="1"/>
  <c r="K36" s="1"/>
  <c r="L36" s="1"/>
  <c r="I37"/>
  <c r="J37" s="1"/>
  <c r="K37" s="1"/>
  <c r="L37" s="1"/>
  <c r="I38"/>
  <c r="I39"/>
  <c r="I40"/>
  <c r="J40" s="1"/>
  <c r="K40" s="1"/>
  <c r="L40" s="1"/>
  <c r="I41"/>
  <c r="J41" s="1"/>
  <c r="K41" s="1"/>
  <c r="L41" s="1"/>
  <c r="I42"/>
  <c r="J42" s="1"/>
  <c r="K42" s="1"/>
  <c r="L42" s="1"/>
  <c r="I43"/>
  <c r="I44"/>
  <c r="J44" s="1"/>
  <c r="K44" s="1"/>
  <c r="L44" s="1"/>
  <c r="I45"/>
  <c r="J45" s="1"/>
  <c r="K45" s="1"/>
  <c r="L45" s="1"/>
  <c r="I46"/>
  <c r="J46" s="1"/>
  <c r="K46" s="1"/>
  <c r="L46" s="1"/>
  <c r="I47"/>
  <c r="J47" s="1"/>
  <c r="K47" s="1"/>
  <c r="L47" s="1"/>
  <c r="I48"/>
  <c r="J48" s="1"/>
  <c r="K48" s="1"/>
  <c r="L48" s="1"/>
  <c r="I49"/>
  <c r="J49" s="1"/>
  <c r="K49" s="1"/>
  <c r="L49" s="1"/>
  <c r="I50"/>
  <c r="I51"/>
  <c r="I52"/>
  <c r="J52" s="1"/>
  <c r="K52" s="1"/>
  <c r="L52" s="1"/>
  <c r="I53"/>
  <c r="J53" s="1"/>
  <c r="K53" s="1"/>
  <c r="L53" s="1"/>
  <c r="I54"/>
  <c r="J54" s="1"/>
  <c r="K54" s="1"/>
  <c r="L54" s="1"/>
  <c r="I55"/>
  <c r="J55" s="1"/>
  <c r="K55" s="1"/>
  <c r="L55" s="1"/>
  <c r="H7" i="2"/>
  <c r="I7" s="1"/>
  <c r="J7" s="1"/>
  <c r="H8"/>
  <c r="I8" s="1"/>
  <c r="J8" s="1"/>
  <c r="H9"/>
  <c r="I9" s="1"/>
  <c r="J9" s="1"/>
  <c r="H10"/>
  <c r="I10" s="1"/>
  <c r="J10" s="1"/>
  <c r="H11"/>
  <c r="I11" s="1"/>
  <c r="J11" s="1"/>
  <c r="H12"/>
  <c r="I12" s="1"/>
  <c r="J12" s="1"/>
  <c r="H13"/>
  <c r="I13" s="1"/>
  <c r="J13" s="1"/>
  <c r="H14"/>
  <c r="I14" s="1"/>
  <c r="J14" s="1"/>
  <c r="H15"/>
  <c r="I15" s="1"/>
  <c r="J15" s="1"/>
  <c r="H16"/>
  <c r="I16" s="1"/>
  <c r="J16" s="1"/>
  <c r="H17"/>
  <c r="I17" s="1"/>
  <c r="J17" s="1"/>
  <c r="H18"/>
  <c r="I18" s="1"/>
  <c r="J18" s="1"/>
  <c r="H19"/>
  <c r="I19" s="1"/>
  <c r="J19" s="1"/>
  <c r="H20"/>
  <c r="I20" s="1"/>
  <c r="J20" s="1"/>
  <c r="H21"/>
  <c r="I21" s="1"/>
  <c r="J21" s="1"/>
  <c r="H22"/>
  <c r="I22" s="1"/>
  <c r="J22" s="1"/>
  <c r="H23"/>
  <c r="I23" s="1"/>
  <c r="J23" s="1"/>
  <c r="H24"/>
  <c r="I24" s="1"/>
  <c r="J24" s="1"/>
  <c r="H25"/>
  <c r="I25" s="1"/>
  <c r="J25" s="1"/>
  <c r="H26"/>
  <c r="I26" s="1"/>
  <c r="J26" s="1"/>
  <c r="H27"/>
  <c r="I27" s="1"/>
  <c r="J27" s="1"/>
  <c r="H28"/>
  <c r="I28" s="1"/>
  <c r="J28" s="1"/>
  <c r="H29"/>
  <c r="I29" s="1"/>
  <c r="J29" s="1"/>
  <c r="H30"/>
  <c r="I30" s="1"/>
  <c r="J30" s="1"/>
  <c r="H31"/>
  <c r="I31" s="1"/>
  <c r="J31" s="1"/>
  <c r="H32"/>
  <c r="I32" s="1"/>
  <c r="J32" s="1"/>
  <c r="H33"/>
  <c r="I33" s="1"/>
  <c r="J33" s="1"/>
  <c r="H34"/>
  <c r="I34" s="1"/>
  <c r="J34" s="1"/>
  <c r="H35"/>
  <c r="I35" s="1"/>
  <c r="J35" s="1"/>
  <c r="H36"/>
  <c r="I36" s="1"/>
  <c r="J36" s="1"/>
  <c r="H37"/>
  <c r="I37" s="1"/>
  <c r="J37" s="1"/>
  <c r="H38"/>
  <c r="I38" s="1"/>
  <c r="J38" s="1"/>
  <c r="H39"/>
  <c r="I39" s="1"/>
  <c r="J39" s="1"/>
  <c r="H40"/>
  <c r="I40" s="1"/>
  <c r="J40" s="1"/>
  <c r="H41"/>
  <c r="I41" s="1"/>
  <c r="J41" s="1"/>
  <c r="H42"/>
  <c r="I42" s="1"/>
  <c r="J42" s="1"/>
  <c r="H43"/>
  <c r="I43" s="1"/>
  <c r="J43" s="1"/>
  <c r="H44"/>
  <c r="I44" s="1"/>
  <c r="J44" s="1"/>
  <c r="H45"/>
  <c r="I45" s="1"/>
  <c r="J45" s="1"/>
  <c r="H46"/>
  <c r="I46" s="1"/>
  <c r="J46" s="1"/>
  <c r="H47"/>
  <c r="I47" s="1"/>
  <c r="J47" s="1"/>
  <c r="H48"/>
  <c r="I48" s="1"/>
  <c r="J48" s="1"/>
  <c r="H49"/>
  <c r="I49" s="1"/>
  <c r="J49" s="1"/>
  <c r="H50"/>
  <c r="I50" s="1"/>
  <c r="J50" s="1"/>
  <c r="H51"/>
  <c r="I51" s="1"/>
  <c r="J51" s="1"/>
  <c r="H52"/>
  <c r="I52" s="1"/>
  <c r="J52" s="1"/>
  <c r="H53"/>
  <c r="I53" s="1"/>
  <c r="J53" s="1"/>
  <c r="H54"/>
  <c r="I54" s="1"/>
  <c r="J54" s="1"/>
  <c r="H55"/>
  <c r="I55" s="1"/>
  <c r="J55" s="1"/>
  <c r="H56"/>
  <c r="I56" s="1"/>
  <c r="J56" s="1"/>
  <c r="H57"/>
  <c r="I57" s="1"/>
  <c r="J57" s="1"/>
  <c r="H58"/>
  <c r="I58" s="1"/>
  <c r="J58" s="1"/>
  <c r="H59"/>
  <c r="I59" s="1"/>
  <c r="J59" s="1"/>
  <c r="H60"/>
  <c r="I60" s="1"/>
  <c r="J60" s="1"/>
  <c r="H61"/>
  <c r="I61" s="1"/>
  <c r="J61" s="1"/>
  <c r="H62"/>
  <c r="I62" s="1"/>
  <c r="J62" s="1"/>
  <c r="H63"/>
  <c r="I63" s="1"/>
  <c r="J63" s="1"/>
  <c r="H64"/>
  <c r="I64" s="1"/>
  <c r="J64" s="1"/>
  <c r="H65"/>
  <c r="I65" s="1"/>
  <c r="J65" s="1"/>
  <c r="H66"/>
  <c r="I66" s="1"/>
  <c r="J66" s="1"/>
  <c r="H67"/>
  <c r="I67" s="1"/>
  <c r="J67" s="1"/>
  <c r="H68"/>
  <c r="I68" s="1"/>
  <c r="J68" s="1"/>
  <c r="H69"/>
  <c r="I69" s="1"/>
  <c r="J69" s="1"/>
  <c r="H70"/>
  <c r="I70" s="1"/>
  <c r="J70" s="1"/>
  <c r="H71"/>
  <c r="I71" s="1"/>
  <c r="J71" s="1"/>
  <c r="H72"/>
  <c r="I72" s="1"/>
  <c r="J72" s="1"/>
  <c r="H73"/>
  <c r="I73" s="1"/>
  <c r="J73" s="1"/>
  <c r="H74"/>
  <c r="I74" s="1"/>
  <c r="J74" s="1"/>
  <c r="H75"/>
  <c r="I75" s="1"/>
  <c r="J75" s="1"/>
  <c r="H76"/>
  <c r="I76" s="1"/>
  <c r="J76" s="1"/>
  <c r="H77"/>
  <c r="I77" s="1"/>
  <c r="J77" s="1"/>
  <c r="H78"/>
  <c r="I78" s="1"/>
  <c r="J78" s="1"/>
  <c r="H79"/>
  <c r="I79" s="1"/>
  <c r="J79" s="1"/>
  <c r="H80"/>
  <c r="I80" s="1"/>
  <c r="J80" s="1"/>
  <c r="H81"/>
  <c r="I81" s="1"/>
  <c r="J81" s="1"/>
  <c r="H82"/>
  <c r="I82" s="1"/>
  <c r="J82" s="1"/>
  <c r="H83"/>
  <c r="I83" s="1"/>
  <c r="J83" s="1"/>
  <c r="H84"/>
  <c r="I84" s="1"/>
  <c r="J84" s="1"/>
  <c r="H85"/>
  <c r="I85" s="1"/>
  <c r="J85" s="1"/>
  <c r="H86"/>
  <c r="I86" s="1"/>
  <c r="J86" s="1"/>
  <c r="H87"/>
  <c r="I87" s="1"/>
  <c r="J87" s="1"/>
  <c r="H88"/>
  <c r="I88" s="1"/>
  <c r="J88" s="1"/>
  <c r="H89"/>
  <c r="I89" s="1"/>
  <c r="J89" s="1"/>
  <c r="H90"/>
  <c r="I90" s="1"/>
  <c r="J90" s="1"/>
  <c r="H91"/>
  <c r="I91" s="1"/>
  <c r="J91" s="1"/>
  <c r="H92"/>
  <c r="I92" s="1"/>
  <c r="J92" s="1"/>
  <c r="H93"/>
  <c r="I93" s="1"/>
  <c r="J93" s="1"/>
  <c r="H94"/>
  <c r="I94" s="1"/>
  <c r="J94" s="1"/>
  <c r="H95"/>
  <c r="I95" s="1"/>
  <c r="J95" s="1"/>
  <c r="H96"/>
  <c r="I96" s="1"/>
  <c r="J96" s="1"/>
  <c r="H97"/>
  <c r="I97" s="1"/>
  <c r="J97" s="1"/>
  <c r="H98"/>
  <c r="I98" s="1"/>
  <c r="J98" s="1"/>
  <c r="H99"/>
  <c r="I99" s="1"/>
  <c r="J99" s="1"/>
  <c r="H100"/>
  <c r="I100" s="1"/>
  <c r="J100" s="1"/>
  <c r="H101"/>
  <c r="I101" s="1"/>
  <c r="J101" s="1"/>
  <c r="H102"/>
  <c r="I102" s="1"/>
  <c r="J102" s="1"/>
  <c r="H103"/>
  <c r="I103" s="1"/>
  <c r="J103" s="1"/>
  <c r="H104"/>
  <c r="I104" s="1"/>
  <c r="J104" s="1"/>
  <c r="B3"/>
  <c r="K104" l="1"/>
  <c r="L104" s="1"/>
  <c r="K92"/>
  <c r="L92" s="1"/>
  <c r="K80"/>
  <c r="L80" s="1"/>
  <c r="K68"/>
  <c r="L68" s="1"/>
  <c r="K56"/>
  <c r="L56" s="1"/>
  <c r="K44"/>
  <c r="K32"/>
  <c r="K70"/>
  <c r="L70" s="1"/>
  <c r="K58"/>
  <c r="L58" s="1"/>
  <c r="K82"/>
  <c r="L82" s="1"/>
  <c r="K20"/>
  <c r="K8"/>
  <c r="K94"/>
  <c r="L94" s="1"/>
  <c r="K96"/>
  <c r="L96" s="1"/>
  <c r="K93"/>
  <c r="L93" s="1"/>
  <c r="K81"/>
  <c r="L81" s="1"/>
  <c r="K69"/>
  <c r="L69" s="1"/>
  <c r="K57"/>
  <c r="L57" s="1"/>
  <c r="K45"/>
  <c r="K33"/>
  <c r="K21"/>
  <c r="K9"/>
  <c r="K46"/>
  <c r="K34"/>
  <c r="K22"/>
  <c r="K10"/>
  <c r="K95"/>
  <c r="L95" s="1"/>
  <c r="K83"/>
  <c r="L83" s="1"/>
  <c r="K71"/>
  <c r="L71" s="1"/>
  <c r="K59"/>
  <c r="L59" s="1"/>
  <c r="K47"/>
  <c r="K35"/>
  <c r="K23"/>
  <c r="K11"/>
  <c r="K84"/>
  <c r="L84" s="1"/>
  <c r="K72"/>
  <c r="L72" s="1"/>
  <c r="K60"/>
  <c r="L60" s="1"/>
  <c r="K48"/>
  <c r="K36"/>
  <c r="K24"/>
  <c r="K12"/>
  <c r="K97"/>
  <c r="L97" s="1"/>
  <c r="K85"/>
  <c r="L85" s="1"/>
  <c r="K73"/>
  <c r="L73" s="1"/>
  <c r="K61"/>
  <c r="L61" s="1"/>
  <c r="K49"/>
  <c r="K37"/>
  <c r="K25"/>
  <c r="K13"/>
  <c r="K98"/>
  <c r="L98" s="1"/>
  <c r="K86"/>
  <c r="L86" s="1"/>
  <c r="K74"/>
  <c r="L74" s="1"/>
  <c r="K62"/>
  <c r="L62" s="1"/>
  <c r="K50"/>
  <c r="K38"/>
  <c r="K26"/>
  <c r="K14"/>
  <c r="K99"/>
  <c r="L99" s="1"/>
  <c r="K87"/>
  <c r="L87" s="1"/>
  <c r="K75"/>
  <c r="L75" s="1"/>
  <c r="K63"/>
  <c r="L63" s="1"/>
  <c r="K51"/>
  <c r="K39"/>
  <c r="K27"/>
  <c r="K15"/>
  <c r="K100"/>
  <c r="L100" s="1"/>
  <c r="K88"/>
  <c r="L88" s="1"/>
  <c r="K76"/>
  <c r="L76" s="1"/>
  <c r="K64"/>
  <c r="L64" s="1"/>
  <c r="K52"/>
  <c r="K40"/>
  <c r="K28"/>
  <c r="K16"/>
  <c r="K101"/>
  <c r="L101" s="1"/>
  <c r="K89"/>
  <c r="L89" s="1"/>
  <c r="K77"/>
  <c r="L77" s="1"/>
  <c r="K65"/>
  <c r="L65" s="1"/>
  <c r="K53"/>
  <c r="K41"/>
  <c r="K29"/>
  <c r="K17"/>
  <c r="K102"/>
  <c r="L102" s="1"/>
  <c r="K78"/>
  <c r="L78" s="1"/>
  <c r="K66"/>
  <c r="L66" s="1"/>
  <c r="K54"/>
  <c r="K42"/>
  <c r="K30"/>
  <c r="K18"/>
  <c r="K90"/>
  <c r="L90" s="1"/>
  <c r="K103"/>
  <c r="L103" s="1"/>
  <c r="K91"/>
  <c r="L91" s="1"/>
  <c r="K79"/>
  <c r="L79" s="1"/>
  <c r="K67"/>
  <c r="L67" s="1"/>
  <c r="K55"/>
  <c r="K43"/>
  <c r="K31"/>
  <c r="K19"/>
  <c r="K7"/>
  <c r="L24" l="1"/>
  <c r="L15"/>
  <c r="L27"/>
  <c r="L53"/>
  <c r="L50"/>
  <c r="L18"/>
  <c r="L12"/>
  <c r="L41"/>
  <c r="L38"/>
  <c r="L47"/>
  <c r="L45"/>
  <c r="L35"/>
  <c r="L33"/>
  <c r="L14"/>
  <c r="L23"/>
  <c r="L21"/>
  <c r="L44"/>
  <c r="L55"/>
  <c r="L52"/>
  <c r="L49"/>
  <c r="L9"/>
  <c r="L32"/>
  <c r="L29"/>
  <c r="L17"/>
  <c r="L11"/>
  <c r="L43"/>
  <c r="L40"/>
  <c r="L37"/>
  <c r="L46"/>
  <c r="L20"/>
  <c r="L34"/>
  <c r="L26"/>
  <c r="L28"/>
  <c r="L19"/>
  <c r="L13"/>
  <c r="L31"/>
  <c r="L51"/>
  <c r="L25"/>
  <c r="L8"/>
  <c r="L54"/>
  <c r="L16"/>
  <c r="L22"/>
  <c r="L7"/>
  <c r="L42"/>
  <c r="L48"/>
  <c r="L10"/>
  <c r="L30"/>
  <c r="L39"/>
  <c r="L36"/>
</calcChain>
</file>

<file path=xl/sharedStrings.xml><?xml version="1.0" encoding="utf-8"?>
<sst xmlns="http://schemas.openxmlformats.org/spreadsheetml/2006/main" count="192" uniqueCount="21">
  <si>
    <t>Batch Size</t>
  </si>
  <si>
    <t>Single Cell with Batching</t>
  </si>
  <si>
    <t>Multi-Cell with Batching</t>
  </si>
  <si>
    <t>Multi-Cell with Batching and Constructed SQL</t>
  </si>
  <si>
    <t>Whole Row with Batching and Constructed SQL</t>
  </si>
  <si>
    <t>Method Name</t>
  </si>
  <si>
    <t>Method Number</t>
  </si>
  <si>
    <t>Cells / Second</t>
  </si>
  <si>
    <t>Rows in Table</t>
  </si>
  <si>
    <t>Data Columns</t>
  </si>
  <si>
    <t>Total Data Cells</t>
  </si>
  <si>
    <t>Time / Query (ms)</t>
  </si>
  <si>
    <t>Total  Update (s)</t>
  </si>
  <si>
    <t>Total Update (m)</t>
  </si>
  <si>
    <t>Queries</t>
  </si>
  <si>
    <t>Time (ms)</t>
  </si>
  <si>
    <t>Cell Updates</t>
  </si>
  <si>
    <t>Cells / Query</t>
  </si>
  <si>
    <t>Time to Insert Test Data (ms)</t>
  </si>
  <si>
    <t>Skips</t>
  </si>
  <si>
    <t>Sequential Multi-Cell with Batching and Constructed SQL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</si>
</sst>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164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7">
    <dxf>
      <numFmt numFmtId="1" formatCode="0"/>
    </dxf>
    <dxf>
      <numFmt numFmtId="164" formatCode="0.0"/>
    </dxf>
    <dxf>
      <numFmt numFmtId="1" formatCode="0"/>
    </dxf>
    <dxf>
      <numFmt numFmtId="2" formatCode="0.00"/>
    </dxf>
    <dxf>
      <numFmt numFmtId="164" formatCode="0.0"/>
    </dxf>
    <dxf>
      <numFmt numFmtId="1" formatCode="0"/>
    </dxf>
    <dxf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smoothMarker"/>
        <c:ser>
          <c:idx val="0"/>
          <c:order val="0"/>
          <c:tx>
            <c:v>Method 1</c:v>
          </c:tx>
          <c:xVal>
            <c:numRef>
              <c:f>'Raw Data'!$C$7:$C$17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'Raw Data'!$J$7:$J$17</c:f>
              <c:numCache>
                <c:formatCode>0</c:formatCode>
                <c:ptCount val="11"/>
                <c:pt idx="0">
                  <c:v>89.055125122450804</c:v>
                </c:pt>
                <c:pt idx="1">
                  <c:v>83.381972817476864</c:v>
                </c:pt>
                <c:pt idx="2">
                  <c:v>124.62612163509473</c:v>
                </c:pt>
                <c:pt idx="3">
                  <c:v>156.12802498048401</c:v>
                </c:pt>
                <c:pt idx="4">
                  <c:v>198.92580067634771</c:v>
                </c:pt>
                <c:pt idx="5">
                  <c:v>228.46698652044782</c:v>
                </c:pt>
                <c:pt idx="6">
                  <c:v>225.12381809995497</c:v>
                </c:pt>
                <c:pt idx="7">
                  <c:v>245.03798088703746</c:v>
                </c:pt>
                <c:pt idx="8">
                  <c:v>246.12355402412012</c:v>
                </c:pt>
                <c:pt idx="9">
                  <c:v>256.21316935690498</c:v>
                </c:pt>
                <c:pt idx="10">
                  <c:v>290.02320185614849</c:v>
                </c:pt>
              </c:numCache>
            </c:numRef>
          </c:yVal>
          <c:smooth val="1"/>
        </c:ser>
        <c:ser>
          <c:idx val="1"/>
          <c:order val="1"/>
          <c:tx>
            <c:v>Method 2, 1 Cell / Query</c:v>
          </c:tx>
          <c:xVal>
            <c:numRef>
              <c:f>'Raw Data'!$C$18:$C$28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'Raw Data'!$J$18:$J$28</c:f>
              <c:numCache>
                <c:formatCode>0</c:formatCode>
                <c:ptCount val="11"/>
                <c:pt idx="0">
                  <c:v>94.259590913375433</c:v>
                </c:pt>
                <c:pt idx="1">
                  <c:v>82.020997375328079</c:v>
                </c:pt>
                <c:pt idx="2">
                  <c:v>122.36906510034262</c:v>
                </c:pt>
                <c:pt idx="3">
                  <c:v>151.79113539769276</c:v>
                </c:pt>
                <c:pt idx="4">
                  <c:v>209.55574182732605</c:v>
                </c:pt>
                <c:pt idx="5">
                  <c:v>234.02761525860052</c:v>
                </c:pt>
                <c:pt idx="6">
                  <c:v>217.58050478677109</c:v>
                </c:pt>
                <c:pt idx="7">
                  <c:v>229.30520522815871</c:v>
                </c:pt>
                <c:pt idx="8">
                  <c:v>245.76062914721061</c:v>
                </c:pt>
                <c:pt idx="9">
                  <c:v>264.20079260237776</c:v>
                </c:pt>
                <c:pt idx="10">
                  <c:v>281.13578858588698</c:v>
                </c:pt>
              </c:numCache>
            </c:numRef>
          </c:yVal>
          <c:smooth val="1"/>
        </c:ser>
        <c:ser>
          <c:idx val="2"/>
          <c:order val="2"/>
          <c:tx>
            <c:v>Method 2, 10 Cells / Query</c:v>
          </c:tx>
          <c:xVal>
            <c:numRef>
              <c:f>'Raw Data'!$C$29:$C$37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</c:numCache>
            </c:numRef>
          </c:xVal>
          <c:yVal>
            <c:numRef>
              <c:f>'Raw Data'!$J$29:$J$37</c:f>
              <c:numCache>
                <c:formatCode>0</c:formatCode>
                <c:ptCount val="9"/>
                <c:pt idx="0">
                  <c:v>627.74639045825484</c:v>
                </c:pt>
                <c:pt idx="1">
                  <c:v>943.39622641509436</c:v>
                </c:pt>
                <c:pt idx="2">
                  <c:v>1172.3329425556858</c:v>
                </c:pt>
                <c:pt idx="3">
                  <c:v>1510.5740181268884</c:v>
                </c:pt>
                <c:pt idx="4">
                  <c:v>1788.9087656529516</c:v>
                </c:pt>
                <c:pt idx="5">
                  <c:v>1886.7924528301887</c:v>
                </c:pt>
                <c:pt idx="6">
                  <c:v>1293.6610608020699</c:v>
                </c:pt>
                <c:pt idx="7">
                  <c:v>1766.7844522968196</c:v>
                </c:pt>
                <c:pt idx="8">
                  <c:v>1302.0833333333335</c:v>
                </c:pt>
              </c:numCache>
            </c:numRef>
          </c:yVal>
          <c:smooth val="1"/>
        </c:ser>
        <c:ser>
          <c:idx val="3"/>
          <c:order val="3"/>
          <c:tx>
            <c:v>Method 2, 20 Cells / Query</c:v>
          </c:tx>
          <c:xVal>
            <c:numRef>
              <c:f>'Raw Data'!$C$38:$C$44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</c:numCache>
            </c:numRef>
          </c:xVal>
          <c:yVal>
            <c:numRef>
              <c:f>'Raw Data'!$J$38:$J$44</c:f>
              <c:numCache>
                <c:formatCode>0</c:formatCode>
                <c:ptCount val="7"/>
                <c:pt idx="0">
                  <c:v>1070.6638115631692</c:v>
                </c:pt>
                <c:pt idx="1">
                  <c:v>1385.0415512465374</c:v>
                </c:pt>
                <c:pt idx="2">
                  <c:v>1712.3287671232877</c:v>
                </c:pt>
                <c:pt idx="3">
                  <c:v>2551.0204081632651</c:v>
                </c:pt>
                <c:pt idx="4">
                  <c:v>2832.8611898016998</c:v>
                </c:pt>
                <c:pt idx="5">
                  <c:v>2793.2960893854747</c:v>
                </c:pt>
                <c:pt idx="6">
                  <c:v>2222.2222222222222</c:v>
                </c:pt>
              </c:numCache>
            </c:numRef>
          </c:yVal>
          <c:smooth val="1"/>
        </c:ser>
        <c:ser>
          <c:idx val="4"/>
          <c:order val="4"/>
          <c:tx>
            <c:v>Method 2, 50 Cells / Query</c:v>
          </c:tx>
          <c:xVal>
            <c:numRef>
              <c:f>'Raw Data'!$C$45:$C$49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</c:numCache>
            </c:numRef>
          </c:xVal>
          <c:yVal>
            <c:numRef>
              <c:f>'Raw Data'!$J$45:$J$49</c:f>
              <c:numCache>
                <c:formatCode>0</c:formatCode>
                <c:ptCount val="5"/>
                <c:pt idx="0">
                  <c:v>2008.0321285140562</c:v>
                </c:pt>
                <c:pt idx="1">
                  <c:v>2415.4589371980678</c:v>
                </c:pt>
                <c:pt idx="2">
                  <c:v>3184.7133757961783</c:v>
                </c:pt>
                <c:pt idx="3">
                  <c:v>4201.680672268908</c:v>
                </c:pt>
                <c:pt idx="4">
                  <c:v>3921.5686274509803</c:v>
                </c:pt>
              </c:numCache>
            </c:numRef>
          </c:yVal>
          <c:smooth val="1"/>
        </c:ser>
        <c:ser>
          <c:idx val="5"/>
          <c:order val="5"/>
          <c:tx>
            <c:v>Method 3, 1 Cell / Query</c:v>
          </c:tx>
          <c:xVal>
            <c:numRef>
              <c:f>'Raw Data'!$C$50:$C$60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'Raw Data'!$J$50:$J$60</c:f>
              <c:numCache>
                <c:formatCode>0</c:formatCode>
                <c:ptCount val="11"/>
                <c:pt idx="0">
                  <c:v>117.17971853431609</c:v>
                </c:pt>
                <c:pt idx="1">
                  <c:v>237.0061384589861</c:v>
                </c:pt>
                <c:pt idx="2">
                  <c:v>543.56688590531064</c:v>
                </c:pt>
                <c:pt idx="3">
                  <c:v>946.96969696969688</c:v>
                </c:pt>
                <c:pt idx="4">
                  <c:v>2078.5699438786114</c:v>
                </c:pt>
                <c:pt idx="5">
                  <c:v>2574.6652935118432</c:v>
                </c:pt>
                <c:pt idx="6">
                  <c:v>2891.0089621277825</c:v>
                </c:pt>
                <c:pt idx="7">
                  <c:v>3103.662321539417</c:v>
                </c:pt>
                <c:pt idx="8">
                  <c:v>3303.6009250082589</c:v>
                </c:pt>
                <c:pt idx="9">
                  <c:v>5347.5935828877009</c:v>
                </c:pt>
                <c:pt idx="10">
                  <c:v>5476.4512595837887</c:v>
                </c:pt>
              </c:numCache>
            </c:numRef>
          </c:yVal>
          <c:smooth val="1"/>
        </c:ser>
        <c:ser>
          <c:idx val="6"/>
          <c:order val="6"/>
          <c:tx>
            <c:v>Method 3, 10 Cells / Query</c:v>
          </c:tx>
          <c:xVal>
            <c:numRef>
              <c:f>'Raw Data'!$C$61:$C$71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'Raw Data'!$J$61:$J$71</c:f>
              <c:numCache>
                <c:formatCode>0</c:formatCode>
                <c:ptCount val="11"/>
                <c:pt idx="0">
                  <c:v>650.53343741868332</c:v>
                </c:pt>
                <c:pt idx="1">
                  <c:v>937.91033577190012</c:v>
                </c:pt>
                <c:pt idx="2">
                  <c:v>1618.3848519177859</c:v>
                </c:pt>
                <c:pt idx="3">
                  <c:v>1752.2340984755565</c:v>
                </c:pt>
                <c:pt idx="4">
                  <c:v>2378.6869647954331</c:v>
                </c:pt>
                <c:pt idx="5">
                  <c:v>2707.0925825663239</c:v>
                </c:pt>
                <c:pt idx="6">
                  <c:v>2809.7780275358245</c:v>
                </c:pt>
                <c:pt idx="7">
                  <c:v>2880.1843317972348</c:v>
                </c:pt>
                <c:pt idx="8">
                  <c:v>2745.7440966501927</c:v>
                </c:pt>
                <c:pt idx="9">
                  <c:v>3284.0722495894911</c:v>
                </c:pt>
                <c:pt idx="10">
                  <c:v>3473.428273706148</c:v>
                </c:pt>
              </c:numCache>
            </c:numRef>
          </c:yVal>
          <c:smooth val="1"/>
        </c:ser>
        <c:ser>
          <c:idx val="7"/>
          <c:order val="7"/>
          <c:tx>
            <c:v>Method 3, 20 Cells / Query</c:v>
          </c:tx>
          <c:xVal>
            <c:numRef>
              <c:f>'Raw Data'!$C$72:$C$82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'Raw Data'!$J$72:$J$82</c:f>
              <c:numCache>
                <c:formatCode>0</c:formatCode>
                <c:ptCount val="11"/>
                <c:pt idx="0">
                  <c:v>1100.9578333149841</c:v>
                </c:pt>
                <c:pt idx="1">
                  <c:v>1658.0998176090202</c:v>
                </c:pt>
                <c:pt idx="2">
                  <c:v>2610.9660574412533</c:v>
                </c:pt>
                <c:pt idx="3">
                  <c:v>3287.3109796186723</c:v>
                </c:pt>
                <c:pt idx="4">
                  <c:v>4038.7722132471727</c:v>
                </c:pt>
                <c:pt idx="5">
                  <c:v>4476.2757385854966</c:v>
                </c:pt>
                <c:pt idx="6">
                  <c:v>4852.0135856380393</c:v>
                </c:pt>
                <c:pt idx="7">
                  <c:v>5055.6117290192115</c:v>
                </c:pt>
                <c:pt idx="8">
                  <c:v>4496.4028776978412</c:v>
                </c:pt>
                <c:pt idx="9">
                  <c:v>5602.240896358544</c:v>
                </c:pt>
                <c:pt idx="10">
                  <c:v>5757.0523891767416</c:v>
                </c:pt>
              </c:numCache>
            </c:numRef>
          </c:yVal>
          <c:smooth val="1"/>
        </c:ser>
        <c:ser>
          <c:idx val="8"/>
          <c:order val="8"/>
          <c:tx>
            <c:v>Method 3, 50 Cells / Query</c:v>
          </c:tx>
          <c:xVal>
            <c:numRef>
              <c:f>'Raw Data'!$C$83:$C$93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'Raw Data'!$J$83:$J$93</c:f>
              <c:numCache>
                <c:formatCode>0</c:formatCode>
                <c:ptCount val="11"/>
                <c:pt idx="0">
                  <c:v>2246.686137946529</c:v>
                </c:pt>
                <c:pt idx="1">
                  <c:v>3415.3005464480875</c:v>
                </c:pt>
                <c:pt idx="2">
                  <c:v>4152.8239202657805</c:v>
                </c:pt>
                <c:pt idx="3">
                  <c:v>5437.7379010331697</c:v>
                </c:pt>
                <c:pt idx="4">
                  <c:v>6289.3081761006288</c:v>
                </c:pt>
                <c:pt idx="5">
                  <c:v>6920.415224913495</c:v>
                </c:pt>
                <c:pt idx="6">
                  <c:v>6688.9632107023408</c:v>
                </c:pt>
                <c:pt idx="7">
                  <c:v>7794.2322681215901</c:v>
                </c:pt>
                <c:pt idx="8">
                  <c:v>5691.519635742743</c:v>
                </c:pt>
                <c:pt idx="9">
                  <c:v>6802.7210884353744</c:v>
                </c:pt>
                <c:pt idx="10">
                  <c:v>3607.5036075036078</c:v>
                </c:pt>
              </c:numCache>
            </c:numRef>
          </c:yVal>
          <c:smooth val="1"/>
        </c:ser>
        <c:axId val="86170240"/>
        <c:axId val="86168704"/>
      </c:scatterChart>
      <c:valAx>
        <c:axId val="86170240"/>
        <c:scaling>
          <c:orientation val="minMax"/>
        </c:scaling>
        <c:axPos val="b"/>
        <c:numFmt formatCode="General" sourceLinked="1"/>
        <c:tickLblPos val="nextTo"/>
        <c:crossAx val="86168704"/>
        <c:crosses val="autoZero"/>
        <c:crossBetween val="midCat"/>
      </c:valAx>
      <c:valAx>
        <c:axId val="86168704"/>
        <c:scaling>
          <c:orientation val="minMax"/>
        </c:scaling>
        <c:axPos val="l"/>
        <c:majorGridlines/>
        <c:numFmt formatCode="0" sourceLinked="1"/>
        <c:tickLblPos val="nextTo"/>
        <c:crossAx val="8617024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scatterChart>
        <c:scatterStyle val="smoothMarker"/>
        <c:ser>
          <c:idx val="0"/>
          <c:order val="0"/>
          <c:tx>
            <c:v>Method 4</c:v>
          </c:tx>
          <c:xVal>
            <c:numRef>
              <c:f>'Raw Data'!$C$94:$C$104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'Raw Data'!$J$94:$J$104</c:f>
              <c:numCache>
                <c:formatCode>0</c:formatCode>
                <c:ptCount val="11"/>
                <c:pt idx="0">
                  <c:v>24038.461538461535</c:v>
                </c:pt>
                <c:pt idx="1">
                  <c:v>54054.054054054053</c:v>
                </c:pt>
                <c:pt idx="2">
                  <c:v>119047.61904761904</c:v>
                </c:pt>
                <c:pt idx="3">
                  <c:v>142857.14285714287</c:v>
                </c:pt>
                <c:pt idx="4">
                  <c:v>181818.18181818182</c:v>
                </c:pt>
                <c:pt idx="5">
                  <c:v>232558.13953488372</c:v>
                </c:pt>
                <c:pt idx="6">
                  <c:v>172413.79310344829</c:v>
                </c:pt>
                <c:pt idx="7">
                  <c:v>90909.090909090912</c:v>
                </c:pt>
                <c:pt idx="8">
                  <c:v>78125</c:v>
                </c:pt>
                <c:pt idx="9">
                  <c:v>54054.054054054053</c:v>
                </c:pt>
                <c:pt idx="10">
                  <c:v>25510.204081632652</c:v>
                </c:pt>
              </c:numCache>
            </c:numRef>
          </c:yVal>
          <c:smooth val="1"/>
        </c:ser>
        <c:axId val="98637696"/>
        <c:axId val="98636160"/>
      </c:scatterChart>
      <c:valAx>
        <c:axId val="98637696"/>
        <c:scaling>
          <c:orientation val="minMax"/>
        </c:scaling>
        <c:axPos val="b"/>
        <c:numFmt formatCode="General" sourceLinked="1"/>
        <c:tickLblPos val="nextTo"/>
        <c:crossAx val="98636160"/>
        <c:crosses val="autoZero"/>
        <c:crossBetween val="midCat"/>
      </c:valAx>
      <c:valAx>
        <c:axId val="98636160"/>
        <c:scaling>
          <c:orientation val="minMax"/>
        </c:scaling>
        <c:axPos val="l"/>
        <c:majorGridlines/>
        <c:numFmt formatCode="0" sourceLinked="1"/>
        <c:tickLblPos val="nextTo"/>
        <c:crossAx val="9863769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scatterChart>
        <c:scatterStyle val="smoothMarker"/>
        <c:ser>
          <c:idx val="5"/>
          <c:order val="0"/>
          <c:tx>
            <c:v>Method 4</c:v>
          </c:tx>
          <c:xVal>
            <c:numRef>
              <c:f>Skipping!$C$57:$C$67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Skipping!$J$57:$J$67</c:f>
              <c:numCache>
                <c:formatCode>0</c:formatCode>
                <c:ptCount val="11"/>
                <c:pt idx="0">
                  <c:v>24038.461538461535</c:v>
                </c:pt>
                <c:pt idx="1">
                  <c:v>54054.054054054053</c:v>
                </c:pt>
                <c:pt idx="2">
                  <c:v>119047.61904761904</c:v>
                </c:pt>
                <c:pt idx="3">
                  <c:v>142857.14285714287</c:v>
                </c:pt>
                <c:pt idx="4">
                  <c:v>181818.18181818182</c:v>
                </c:pt>
                <c:pt idx="5">
                  <c:v>232558.13953488372</c:v>
                </c:pt>
                <c:pt idx="6">
                  <c:v>172413.79310344829</c:v>
                </c:pt>
                <c:pt idx="7">
                  <c:v>90909.090909090912</c:v>
                </c:pt>
                <c:pt idx="8">
                  <c:v>78125</c:v>
                </c:pt>
                <c:pt idx="9">
                  <c:v>54054.054054054053</c:v>
                </c:pt>
                <c:pt idx="10">
                  <c:v>25510.204081632652</c:v>
                </c:pt>
              </c:numCache>
            </c:numRef>
          </c:yVal>
          <c:smooth val="1"/>
        </c:ser>
        <c:ser>
          <c:idx val="0"/>
          <c:order val="1"/>
          <c:tx>
            <c:v>Method 5, 1 Skip</c:v>
          </c:tx>
          <c:xVal>
            <c:numRef>
              <c:f>Skipping!$C$2:$C$12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Skipping!$J$2:$J$12</c:f>
              <c:numCache>
                <c:formatCode>0</c:formatCode>
                <c:ptCount val="11"/>
                <c:pt idx="0">
                  <c:v>23055.555555555555</c:v>
                </c:pt>
                <c:pt idx="1">
                  <c:v>39681.274900398406</c:v>
                </c:pt>
                <c:pt idx="2">
                  <c:v>85128.20512820514</c:v>
                </c:pt>
                <c:pt idx="3">
                  <c:v>126075.9493670886</c:v>
                </c:pt>
                <c:pt idx="4">
                  <c:v>166000</c:v>
                </c:pt>
                <c:pt idx="5">
                  <c:v>148656.71641791044</c:v>
                </c:pt>
                <c:pt idx="6">
                  <c:v>98613.861386138626</c:v>
                </c:pt>
                <c:pt idx="7">
                  <c:v>83697.478991596639</c:v>
                </c:pt>
                <c:pt idx="8">
                  <c:v>74328.358208955222</c:v>
                </c:pt>
                <c:pt idx="9">
                  <c:v>44464.285714285717</c:v>
                </c:pt>
                <c:pt idx="10">
                  <c:v>21146.496815286624</c:v>
                </c:pt>
              </c:numCache>
            </c:numRef>
          </c:yVal>
          <c:smooth val="1"/>
        </c:ser>
        <c:ser>
          <c:idx val="1"/>
          <c:order val="2"/>
          <c:tx>
            <c:v>Method 5, 10 Skips</c:v>
          </c:tx>
          <c:xVal>
            <c:numRef>
              <c:f>Skipping!$C$13:$C$23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Skipping!$J$13:$J$23</c:f>
              <c:numCache>
                <c:formatCode>0</c:formatCode>
                <c:ptCount val="11"/>
                <c:pt idx="0">
                  <c:v>8233.2761578044592</c:v>
                </c:pt>
                <c:pt idx="1">
                  <c:v>9648.2412060301504</c:v>
                </c:pt>
                <c:pt idx="2">
                  <c:v>13733.905579399141</c:v>
                </c:pt>
                <c:pt idx="3">
                  <c:v>10596.026490066226</c:v>
                </c:pt>
                <c:pt idx="4">
                  <c:v>11925.465838509315</c:v>
                </c:pt>
                <c:pt idx="5">
                  <c:v>11594.202898550724</c:v>
                </c:pt>
                <c:pt idx="6">
                  <c:v>7667.7316293929716</c:v>
                </c:pt>
                <c:pt idx="7">
                  <c:v>6971.6775599128541</c:v>
                </c:pt>
                <c:pt idx="8">
                  <c:v>4628.7367405978785</c:v>
                </c:pt>
                <c:pt idx="9">
                  <c:v>2403.6054081121683</c:v>
                </c:pt>
                <c:pt idx="10">
                  <c:v>1346.045989904655</c:v>
                </c:pt>
              </c:numCache>
            </c:numRef>
          </c:yVal>
          <c:smooth val="1"/>
        </c:ser>
        <c:ser>
          <c:idx val="2"/>
          <c:order val="3"/>
          <c:tx>
            <c:v>Method 5, 20 Skips</c:v>
          </c:tx>
          <c:xVal>
            <c:numRef>
              <c:f>Skipping!$C$24:$C$34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Skipping!$J$24:$J$34</c:f>
              <c:numCache>
                <c:formatCode>0</c:formatCode>
                <c:ptCount val="11"/>
                <c:pt idx="0">
                  <c:v>7744.1077441077441</c:v>
                </c:pt>
                <c:pt idx="1">
                  <c:v>12500.000000000002</c:v>
                </c:pt>
                <c:pt idx="2">
                  <c:v>9145.1292246520879</c:v>
                </c:pt>
                <c:pt idx="3">
                  <c:v>13918.305597579427</c:v>
                </c:pt>
                <c:pt idx="4">
                  <c:v>10697.674418604651</c:v>
                </c:pt>
                <c:pt idx="5">
                  <c:v>10574.712643678162</c:v>
                </c:pt>
                <c:pt idx="6">
                  <c:v>6886.2275449101799</c:v>
                </c:pt>
                <c:pt idx="7">
                  <c:v>6720.2337472607733</c:v>
                </c:pt>
                <c:pt idx="8">
                  <c:v>3753.5699714402285</c:v>
                </c:pt>
                <c:pt idx="9">
                  <c:v>2465.8268560707584</c:v>
                </c:pt>
                <c:pt idx="10">
                  <c:v>1303.3007508145631</c:v>
                </c:pt>
              </c:numCache>
            </c:numRef>
          </c:yVal>
          <c:smooth val="1"/>
        </c:ser>
        <c:ser>
          <c:idx val="3"/>
          <c:order val="4"/>
          <c:tx>
            <c:v>Method 5, 50 Skips</c:v>
          </c:tx>
          <c:xVal>
            <c:numRef>
              <c:f>Skipping!$C$35:$C$45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Skipping!$J$35:$J$45</c:f>
              <c:numCache>
                <c:formatCode>0</c:formatCode>
                <c:ptCount val="11"/>
                <c:pt idx="0">
                  <c:v>7079.646017699115</c:v>
                </c:pt>
                <c:pt idx="1">
                  <c:v>7462.686567164179</c:v>
                </c:pt>
                <c:pt idx="2">
                  <c:v>10596.026490066226</c:v>
                </c:pt>
                <c:pt idx="3">
                  <c:v>14035.087719298244</c:v>
                </c:pt>
                <c:pt idx="4">
                  <c:v>14981.273408239702</c:v>
                </c:pt>
                <c:pt idx="5">
                  <c:v>9815.9509202453992</c:v>
                </c:pt>
                <c:pt idx="6">
                  <c:v>8743.1693989071046</c:v>
                </c:pt>
                <c:pt idx="7">
                  <c:v>6400</c:v>
                </c:pt>
                <c:pt idx="8">
                  <c:v>3864.7342995169079</c:v>
                </c:pt>
                <c:pt idx="9">
                  <c:v>2173.9130434782605</c:v>
                </c:pt>
                <c:pt idx="10">
                  <c:v>1190.2990626394881</c:v>
                </c:pt>
              </c:numCache>
            </c:numRef>
          </c:yVal>
          <c:smooth val="1"/>
        </c:ser>
        <c:ser>
          <c:idx val="4"/>
          <c:order val="5"/>
          <c:tx>
            <c:v>Method 5, 100 Skips</c:v>
          </c:tx>
          <c:xVal>
            <c:numRef>
              <c:f>Skipping!$C$46:$C$56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25</c:v>
                </c:pt>
                <c:pt idx="5">
                  <c:v>50</c:v>
                </c:pt>
                <c:pt idx="6">
                  <c:v>75</c:v>
                </c:pt>
                <c:pt idx="7">
                  <c:v>100</c:v>
                </c:pt>
                <c:pt idx="8">
                  <c:v>150</c:v>
                </c:pt>
                <c:pt idx="9">
                  <c:v>250</c:v>
                </c:pt>
                <c:pt idx="10">
                  <c:v>500</c:v>
                </c:pt>
              </c:numCache>
            </c:numRef>
          </c:xVal>
          <c:yVal>
            <c:numRef>
              <c:f>Skipping!$J$46:$J$56</c:f>
              <c:numCache>
                <c:formatCode>0</c:formatCode>
                <c:ptCount val="11"/>
                <c:pt idx="0">
                  <c:v>5212.8583840139017</c:v>
                </c:pt>
                <c:pt idx="1">
                  <c:v>6355.9322033898306</c:v>
                </c:pt>
                <c:pt idx="2">
                  <c:v>6651.8847006651877</c:v>
                </c:pt>
                <c:pt idx="3">
                  <c:v>8683.0680173661367</c:v>
                </c:pt>
                <c:pt idx="4">
                  <c:v>7220.2166064981957</c:v>
                </c:pt>
                <c:pt idx="5">
                  <c:v>7255.1390568319221</c:v>
                </c:pt>
                <c:pt idx="6">
                  <c:v>5459.508644222019</c:v>
                </c:pt>
                <c:pt idx="7">
                  <c:v>5037.7833753148616</c:v>
                </c:pt>
                <c:pt idx="8">
                  <c:v>2874.9401054144705</c:v>
                </c:pt>
                <c:pt idx="9">
                  <c:v>1683.0294530154276</c:v>
                </c:pt>
                <c:pt idx="10">
                  <c:v>827.81456953642385</c:v>
                </c:pt>
              </c:numCache>
            </c:numRef>
          </c:yVal>
          <c:smooth val="1"/>
        </c:ser>
        <c:axId val="34267520"/>
        <c:axId val="34265728"/>
      </c:scatterChart>
      <c:valAx>
        <c:axId val="34267520"/>
        <c:scaling>
          <c:orientation val="minMax"/>
        </c:scaling>
        <c:axPos val="b"/>
        <c:numFmt formatCode="General" sourceLinked="1"/>
        <c:tickLblPos val="nextTo"/>
        <c:crossAx val="34265728"/>
        <c:crosses val="autoZero"/>
        <c:crossBetween val="midCat"/>
      </c:valAx>
      <c:valAx>
        <c:axId val="34265728"/>
        <c:scaling>
          <c:orientation val="minMax"/>
        </c:scaling>
        <c:axPos val="l"/>
        <c:majorGridlines/>
        <c:numFmt formatCode="0" sourceLinked="1"/>
        <c:tickLblPos val="nextTo"/>
        <c:crossAx val="3426752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352424</xdr:colOff>
      <xdr:row>1</xdr:row>
      <xdr:rowOff>142874</xdr:rowOff>
    </xdr:from>
    <xdr:to>
      <xdr:col>29</xdr:col>
      <xdr:colOff>466725</xdr:colOff>
      <xdr:row>43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304800</xdr:colOff>
      <xdr:row>44</xdr:row>
      <xdr:rowOff>28575</xdr:rowOff>
    </xdr:from>
    <xdr:to>
      <xdr:col>29</xdr:col>
      <xdr:colOff>323850</xdr:colOff>
      <xdr:row>75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0</xdr:row>
      <xdr:rowOff>66674</xdr:rowOff>
    </xdr:from>
    <xdr:to>
      <xdr:col>29</xdr:col>
      <xdr:colOff>466724</xdr:colOff>
      <xdr:row>34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1" name="Table11" displayName="Table11" ref="A6:L104" totalsRowShown="0">
  <autoFilter ref="A6:L104">
    <filterColumn colId="4"/>
    <filterColumn colId="5"/>
    <filterColumn colId="7"/>
    <filterColumn colId="10"/>
    <filterColumn colId="11"/>
  </autoFilter>
  <tableColumns count="12">
    <tableColumn id="1" name="Method Name"/>
    <tableColumn id="2" name="Method Number"/>
    <tableColumn id="3" name="Batch Size"/>
    <tableColumn id="4" name="Cells / Query"/>
    <tableColumn id="8" name="Cell Updates"/>
    <tableColumn id="12" name="Skips"/>
    <tableColumn id="5" name="Time (ms)"/>
    <tableColumn id="11" name="Queries" dataDxfId="2">
      <calculatedColumnFormula>Table11[[#This Row],[Cell Updates]]/Table11[[#This Row],[Cells / Query]]</calculatedColumnFormula>
    </tableColumn>
    <tableColumn id="6" name="Time / Query (ms)" dataDxfId="3">
      <calculatedColumnFormula>Table11[[#This Row],[Time (ms)]]/Table11[[#This Row],[Queries]]</calculatedColumnFormula>
    </tableColumn>
    <tableColumn id="7" name="Cells / Second" dataDxfId="5">
      <calculatedColumnFormula>Table11[[#This Row],[Cells / Query]]/Table11[[#This Row],[Time / Query (ms)]]*1000</calculatedColumnFormula>
    </tableColumn>
    <tableColumn id="9" name="Total  Update (s)" dataDxfId="6">
      <calculatedColumnFormula>$B$3/Table11[[#This Row],[Cells / Second]]</calculatedColumnFormula>
    </tableColumn>
    <tableColumn id="10" name="Total Update (m)" dataDxfId="4">
      <calculatedColumnFormula>Table11[[#This Row],[Total  Update (s)]]/60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2" name="Table12" displayName="Table12" ref="A1:L67" totalsRowShown="0">
  <autoFilter ref="A1:L67"/>
  <tableColumns count="12">
    <tableColumn id="1" name="Method Name"/>
    <tableColumn id="2" name="Method Number"/>
    <tableColumn id="3" name="Batch Size"/>
    <tableColumn id="4" name="Cells / Query"/>
    <tableColumn id="5" name="Cell Updates"/>
    <tableColumn id="6" name="Skips"/>
    <tableColumn id="7" name="Time (ms)"/>
    <tableColumn id="8" name="Queries">
      <calculatedColumnFormula>Table12[[#This Row],[Cell Updates]]/Table12[[#This Row],[Cells / Query]]</calculatedColumnFormula>
    </tableColumn>
    <tableColumn id="9" name="Time / Query (ms)">
      <calculatedColumnFormula>Table12[[#This Row],[Time (ms)]]/Table12[[#This Row],[Queries]]</calculatedColumnFormula>
    </tableColumn>
    <tableColumn id="10" name="Cells / Second" dataDxfId="0">
      <calculatedColumnFormula>Table12[[#This Row],[Cells / Query]]/Table12[[#This Row],[Time / Query (ms)]]*1000</calculatedColumnFormula>
    </tableColumn>
    <tableColumn id="11" name="Total  Update (s)">
      <calculatedColumnFormula>'Raw Data'!$B$3/Table12[[#This Row],[Cells / Second]]</calculatedColumnFormula>
    </tableColumn>
    <tableColumn id="12" name="Total Update (m)" dataDxfId="1">
      <calculatedColumnFormula>Table12[[#This Row],[Total  Update (s)]]/60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4"/>
  <sheetViews>
    <sheetView tabSelected="1" workbookViewId="0">
      <selection activeCell="K99" sqref="K99"/>
    </sheetView>
  </sheetViews>
  <sheetFormatPr defaultRowHeight="15"/>
  <cols>
    <col min="1" max="1" width="43.28515625" bestFit="1" customWidth="1"/>
    <col min="2" max="2" width="18.28515625" bestFit="1" customWidth="1"/>
    <col min="3" max="3" width="12.140625" bestFit="1" customWidth="1"/>
    <col min="4" max="4" width="14.7109375" bestFit="1" customWidth="1"/>
    <col min="5" max="5" width="14.5703125" bestFit="1" customWidth="1"/>
    <col min="6" max="6" width="7.85546875" style="3" bestFit="1" customWidth="1"/>
    <col min="7" max="7" width="12.140625" style="4" bestFit="1" customWidth="1"/>
    <col min="8" max="8" width="10.28515625" bestFit="1" customWidth="1"/>
    <col min="9" max="9" width="19.5703125" bestFit="1" customWidth="1"/>
    <col min="10" max="10" width="15.85546875" style="2" bestFit="1" customWidth="1"/>
    <col min="11" max="11" width="18" bestFit="1" customWidth="1"/>
    <col min="12" max="12" width="18.42578125" bestFit="1" customWidth="1"/>
  </cols>
  <sheetData>
    <row r="1" spans="1:12">
      <c r="A1" t="s">
        <v>8</v>
      </c>
      <c r="B1">
        <v>40000</v>
      </c>
    </row>
    <row r="2" spans="1:12">
      <c r="A2" t="s">
        <v>9</v>
      </c>
      <c r="B2">
        <v>250</v>
      </c>
    </row>
    <row r="3" spans="1:12">
      <c r="A3" t="s">
        <v>10</v>
      </c>
      <c r="B3">
        <f>B2*B1</f>
        <v>10000000</v>
      </c>
    </row>
    <row r="4" spans="1:12">
      <c r="A4" t="s">
        <v>18</v>
      </c>
      <c r="B4">
        <v>14058</v>
      </c>
    </row>
    <row r="6" spans="1:12">
      <c r="A6" t="s">
        <v>5</v>
      </c>
      <c r="B6" t="s">
        <v>6</v>
      </c>
      <c r="C6" t="s">
        <v>0</v>
      </c>
      <c r="D6" t="s">
        <v>17</v>
      </c>
      <c r="E6" t="s">
        <v>16</v>
      </c>
      <c r="F6" t="s">
        <v>19</v>
      </c>
      <c r="G6" t="s">
        <v>15</v>
      </c>
      <c r="H6" s="4" t="s">
        <v>14</v>
      </c>
      <c r="I6" s="3" t="s">
        <v>11</v>
      </c>
      <c r="J6" s="4" t="s">
        <v>7</v>
      </c>
      <c r="K6" t="s">
        <v>12</v>
      </c>
      <c r="L6" s="2" t="s">
        <v>13</v>
      </c>
    </row>
    <row r="7" spans="1:12">
      <c r="A7" t="s">
        <v>1</v>
      </c>
      <c r="B7">
        <v>1</v>
      </c>
      <c r="C7">
        <v>1</v>
      </c>
      <c r="D7">
        <v>1</v>
      </c>
      <c r="E7">
        <v>1000</v>
      </c>
      <c r="F7">
        <v>0</v>
      </c>
      <c r="G7">
        <v>11229</v>
      </c>
      <c r="H7" s="4">
        <f>Table11[[#This Row],[Cell Updates]]/Table11[[#This Row],[Cells / Query]]</f>
        <v>1000</v>
      </c>
      <c r="I7" s="3">
        <f>Table11[[#This Row],[Time (ms)]]/Table11[[#This Row],[Queries]]</f>
        <v>11.228999999999999</v>
      </c>
      <c r="J7" s="4">
        <f>Table11[[#This Row],[Cells / Query]]/Table11[[#This Row],[Time / Query (ms)]]*1000</f>
        <v>89.055125122450804</v>
      </c>
      <c r="K7" s="1">
        <f>$B$3/Table11[[#This Row],[Cells / Second]]</f>
        <v>112289.99999999999</v>
      </c>
      <c r="L7" s="2">
        <f>Table11[[#This Row],[Total  Update (s)]]/60</f>
        <v>1871.4999999999998</v>
      </c>
    </row>
    <row r="8" spans="1:12">
      <c r="A8" t="s">
        <v>1</v>
      </c>
      <c r="B8">
        <v>1</v>
      </c>
      <c r="C8">
        <v>2</v>
      </c>
      <c r="D8">
        <v>1</v>
      </c>
      <c r="E8">
        <v>1000</v>
      </c>
      <c r="F8">
        <v>0</v>
      </c>
      <c r="G8">
        <v>11993</v>
      </c>
      <c r="H8" s="4">
        <f>Table11[[#This Row],[Cell Updates]]/Table11[[#This Row],[Cells / Query]]</f>
        <v>1000</v>
      </c>
      <c r="I8" s="3">
        <f>Table11[[#This Row],[Time (ms)]]/Table11[[#This Row],[Queries]]</f>
        <v>11.993</v>
      </c>
      <c r="J8" s="4">
        <f>Table11[[#This Row],[Cells / Query]]/Table11[[#This Row],[Time / Query (ms)]]*1000</f>
        <v>83.381972817476864</v>
      </c>
      <c r="K8" s="1">
        <f>$B$3/Table11[[#This Row],[Cells / Second]]</f>
        <v>119930</v>
      </c>
      <c r="L8" s="2">
        <f>Table11[[#This Row],[Total  Update (s)]]/60</f>
        <v>1998.8333333333333</v>
      </c>
    </row>
    <row r="9" spans="1:12">
      <c r="A9" t="s">
        <v>1</v>
      </c>
      <c r="B9">
        <v>1</v>
      </c>
      <c r="C9">
        <v>5</v>
      </c>
      <c r="D9">
        <v>1</v>
      </c>
      <c r="E9">
        <v>1000</v>
      </c>
      <c r="F9">
        <v>0</v>
      </c>
      <c r="G9">
        <v>8024</v>
      </c>
      <c r="H9" s="4">
        <f>Table11[[#This Row],[Cell Updates]]/Table11[[#This Row],[Cells / Query]]</f>
        <v>1000</v>
      </c>
      <c r="I9" s="3">
        <f>Table11[[#This Row],[Time (ms)]]/Table11[[#This Row],[Queries]]</f>
        <v>8.0239999999999991</v>
      </c>
      <c r="J9" s="4">
        <f>Table11[[#This Row],[Cells / Query]]/Table11[[#This Row],[Time / Query (ms)]]*1000</f>
        <v>124.62612163509473</v>
      </c>
      <c r="K9" s="1">
        <f>$B$3/Table11[[#This Row],[Cells / Second]]</f>
        <v>80239.999999999985</v>
      </c>
      <c r="L9" s="2">
        <f>Table11[[#This Row],[Total  Update (s)]]/60</f>
        <v>1337.333333333333</v>
      </c>
    </row>
    <row r="10" spans="1:12">
      <c r="A10" t="s">
        <v>1</v>
      </c>
      <c r="B10">
        <v>1</v>
      </c>
      <c r="C10">
        <v>10</v>
      </c>
      <c r="D10">
        <v>1</v>
      </c>
      <c r="E10">
        <v>1000</v>
      </c>
      <c r="F10">
        <v>0</v>
      </c>
      <c r="G10">
        <v>6405</v>
      </c>
      <c r="H10" s="4">
        <f>Table11[[#This Row],[Cell Updates]]/Table11[[#This Row],[Cells / Query]]</f>
        <v>1000</v>
      </c>
      <c r="I10" s="3">
        <f>Table11[[#This Row],[Time (ms)]]/Table11[[#This Row],[Queries]]</f>
        <v>6.4050000000000002</v>
      </c>
      <c r="J10" s="4">
        <f>Table11[[#This Row],[Cells / Query]]/Table11[[#This Row],[Time / Query (ms)]]*1000</f>
        <v>156.12802498048401</v>
      </c>
      <c r="K10" s="1">
        <f>$B$3/Table11[[#This Row],[Cells / Second]]</f>
        <v>64049.999999999993</v>
      </c>
      <c r="L10" s="2">
        <f>Table11[[#This Row],[Total  Update (s)]]/60</f>
        <v>1067.4999999999998</v>
      </c>
    </row>
    <row r="11" spans="1:12">
      <c r="A11" t="s">
        <v>1</v>
      </c>
      <c r="B11">
        <v>1</v>
      </c>
      <c r="C11">
        <v>25</v>
      </c>
      <c r="D11">
        <v>1</v>
      </c>
      <c r="E11">
        <v>1000</v>
      </c>
      <c r="F11">
        <v>0</v>
      </c>
      <c r="G11">
        <v>5027</v>
      </c>
      <c r="H11" s="4">
        <f>Table11[[#This Row],[Cell Updates]]/Table11[[#This Row],[Cells / Query]]</f>
        <v>1000</v>
      </c>
      <c r="I11" s="3">
        <f>Table11[[#This Row],[Time (ms)]]/Table11[[#This Row],[Queries]]</f>
        <v>5.0270000000000001</v>
      </c>
      <c r="J11" s="4">
        <f>Table11[[#This Row],[Cells / Query]]/Table11[[#This Row],[Time / Query (ms)]]*1000</f>
        <v>198.92580067634771</v>
      </c>
      <c r="K11" s="1">
        <f>$B$3/Table11[[#This Row],[Cells / Second]]</f>
        <v>50270.000000000007</v>
      </c>
      <c r="L11" s="2">
        <f>Table11[[#This Row],[Total  Update (s)]]/60</f>
        <v>837.83333333333348</v>
      </c>
    </row>
    <row r="12" spans="1:12">
      <c r="A12" t="s">
        <v>1</v>
      </c>
      <c r="B12">
        <v>1</v>
      </c>
      <c r="C12">
        <v>50</v>
      </c>
      <c r="D12">
        <v>1</v>
      </c>
      <c r="E12">
        <v>1000</v>
      </c>
      <c r="F12">
        <v>0</v>
      </c>
      <c r="G12">
        <v>4377</v>
      </c>
      <c r="H12" s="4">
        <f>Table11[[#This Row],[Cell Updates]]/Table11[[#This Row],[Cells / Query]]</f>
        <v>1000</v>
      </c>
      <c r="I12" s="3">
        <f>Table11[[#This Row],[Time (ms)]]/Table11[[#This Row],[Queries]]</f>
        <v>4.3769999999999998</v>
      </c>
      <c r="J12" s="4">
        <f>Table11[[#This Row],[Cells / Query]]/Table11[[#This Row],[Time / Query (ms)]]*1000</f>
        <v>228.46698652044782</v>
      </c>
      <c r="K12" s="1">
        <f>$B$3/Table11[[#This Row],[Cells / Second]]</f>
        <v>43769.999999999993</v>
      </c>
      <c r="L12" s="2">
        <f>Table11[[#This Row],[Total  Update (s)]]/60</f>
        <v>729.49999999999989</v>
      </c>
    </row>
    <row r="13" spans="1:12">
      <c r="A13" t="s">
        <v>1</v>
      </c>
      <c r="B13">
        <v>1</v>
      </c>
      <c r="C13">
        <v>75</v>
      </c>
      <c r="D13">
        <v>1</v>
      </c>
      <c r="E13">
        <v>1000</v>
      </c>
      <c r="F13">
        <v>0</v>
      </c>
      <c r="G13">
        <v>4442</v>
      </c>
      <c r="H13" s="4">
        <f>Table11[[#This Row],[Cell Updates]]/Table11[[#This Row],[Cells / Query]]</f>
        <v>1000</v>
      </c>
      <c r="I13" s="3">
        <f>Table11[[#This Row],[Time (ms)]]/Table11[[#This Row],[Queries]]</f>
        <v>4.4420000000000002</v>
      </c>
      <c r="J13" s="4">
        <f>Table11[[#This Row],[Cells / Query]]/Table11[[#This Row],[Time / Query (ms)]]*1000</f>
        <v>225.12381809995497</v>
      </c>
      <c r="K13" s="1">
        <f>$B$3/Table11[[#This Row],[Cells / Second]]</f>
        <v>44420</v>
      </c>
      <c r="L13" s="2">
        <f>Table11[[#This Row],[Total  Update (s)]]/60</f>
        <v>740.33333333333337</v>
      </c>
    </row>
    <row r="14" spans="1:12">
      <c r="A14" t="s">
        <v>1</v>
      </c>
      <c r="B14">
        <v>1</v>
      </c>
      <c r="C14">
        <v>100</v>
      </c>
      <c r="D14">
        <v>1</v>
      </c>
      <c r="E14">
        <v>1000</v>
      </c>
      <c r="F14">
        <v>0</v>
      </c>
      <c r="G14">
        <v>4081</v>
      </c>
      <c r="H14" s="4">
        <f>Table11[[#This Row],[Cell Updates]]/Table11[[#This Row],[Cells / Query]]</f>
        <v>1000</v>
      </c>
      <c r="I14" s="3">
        <f>Table11[[#This Row],[Time (ms)]]/Table11[[#This Row],[Queries]]</f>
        <v>4.0810000000000004</v>
      </c>
      <c r="J14" s="4">
        <f>Table11[[#This Row],[Cells / Query]]/Table11[[#This Row],[Time / Query (ms)]]*1000</f>
        <v>245.03798088703746</v>
      </c>
      <c r="K14" s="1">
        <f>$B$3/Table11[[#This Row],[Cells / Second]]</f>
        <v>40810.000000000007</v>
      </c>
      <c r="L14" s="2">
        <f>Table11[[#This Row],[Total  Update (s)]]/60</f>
        <v>680.16666666666674</v>
      </c>
    </row>
    <row r="15" spans="1:12">
      <c r="A15" t="s">
        <v>1</v>
      </c>
      <c r="B15">
        <v>1</v>
      </c>
      <c r="C15">
        <v>150</v>
      </c>
      <c r="D15">
        <v>1</v>
      </c>
      <c r="E15">
        <v>1000</v>
      </c>
      <c r="F15">
        <v>0</v>
      </c>
      <c r="G15">
        <v>4063</v>
      </c>
      <c r="H15" s="4">
        <f>Table11[[#This Row],[Cell Updates]]/Table11[[#This Row],[Cells / Query]]</f>
        <v>1000</v>
      </c>
      <c r="I15" s="3">
        <f>Table11[[#This Row],[Time (ms)]]/Table11[[#This Row],[Queries]]</f>
        <v>4.0629999999999997</v>
      </c>
      <c r="J15" s="4">
        <f>Table11[[#This Row],[Cells / Query]]/Table11[[#This Row],[Time / Query (ms)]]*1000</f>
        <v>246.12355402412012</v>
      </c>
      <c r="K15" s="1">
        <f>$B$3/Table11[[#This Row],[Cells / Second]]</f>
        <v>40630</v>
      </c>
      <c r="L15" s="2">
        <f>Table11[[#This Row],[Total  Update (s)]]/60</f>
        <v>677.16666666666663</v>
      </c>
    </row>
    <row r="16" spans="1:12">
      <c r="A16" t="s">
        <v>1</v>
      </c>
      <c r="B16">
        <v>1</v>
      </c>
      <c r="C16">
        <v>250</v>
      </c>
      <c r="D16">
        <v>1</v>
      </c>
      <c r="E16">
        <v>1000</v>
      </c>
      <c r="F16">
        <v>0</v>
      </c>
      <c r="G16">
        <v>3903</v>
      </c>
      <c r="H16" s="4">
        <f>Table11[[#This Row],[Cell Updates]]/Table11[[#This Row],[Cells / Query]]</f>
        <v>1000</v>
      </c>
      <c r="I16" s="3">
        <f>Table11[[#This Row],[Time (ms)]]/Table11[[#This Row],[Queries]]</f>
        <v>3.903</v>
      </c>
      <c r="J16" s="4">
        <f>Table11[[#This Row],[Cells / Query]]/Table11[[#This Row],[Time / Query (ms)]]*1000</f>
        <v>256.21316935690498</v>
      </c>
      <c r="K16" s="1">
        <f>$B$3/Table11[[#This Row],[Cells / Second]]</f>
        <v>39029.999999999993</v>
      </c>
      <c r="L16" s="2">
        <f>Table11[[#This Row],[Total  Update (s)]]/60</f>
        <v>650.49999999999989</v>
      </c>
    </row>
    <row r="17" spans="1:12">
      <c r="A17" t="s">
        <v>1</v>
      </c>
      <c r="B17">
        <v>1</v>
      </c>
      <c r="C17">
        <v>500</v>
      </c>
      <c r="D17">
        <v>1</v>
      </c>
      <c r="E17">
        <v>1000</v>
      </c>
      <c r="F17">
        <v>0</v>
      </c>
      <c r="G17">
        <v>3448</v>
      </c>
      <c r="H17" s="4">
        <f>Table11[[#This Row],[Cell Updates]]/Table11[[#This Row],[Cells / Query]]</f>
        <v>1000</v>
      </c>
      <c r="I17" s="3">
        <f>Table11[[#This Row],[Time (ms)]]/Table11[[#This Row],[Queries]]</f>
        <v>3.448</v>
      </c>
      <c r="J17" s="4">
        <f>Table11[[#This Row],[Cells / Query]]/Table11[[#This Row],[Time / Query (ms)]]*1000</f>
        <v>290.02320185614849</v>
      </c>
      <c r="K17" s="1">
        <f>$B$3/Table11[[#This Row],[Cells / Second]]</f>
        <v>34480</v>
      </c>
      <c r="L17" s="2">
        <f>Table11[[#This Row],[Total  Update (s)]]/60</f>
        <v>574.66666666666663</v>
      </c>
    </row>
    <row r="18" spans="1:12">
      <c r="A18" t="s">
        <v>2</v>
      </c>
      <c r="B18">
        <v>2</v>
      </c>
      <c r="C18">
        <v>1</v>
      </c>
      <c r="D18">
        <v>1</v>
      </c>
      <c r="E18">
        <v>1000</v>
      </c>
      <c r="F18">
        <v>0</v>
      </c>
      <c r="G18">
        <v>10609</v>
      </c>
      <c r="H18" s="4">
        <f>Table11[[#This Row],[Cell Updates]]/Table11[[#This Row],[Cells / Query]]</f>
        <v>1000</v>
      </c>
      <c r="I18" s="3">
        <f>Table11[[#This Row],[Time (ms)]]/Table11[[#This Row],[Queries]]</f>
        <v>10.609</v>
      </c>
      <c r="J18" s="4">
        <f>Table11[[#This Row],[Cells / Query]]/Table11[[#This Row],[Time / Query (ms)]]*1000</f>
        <v>94.259590913375433</v>
      </c>
      <c r="K18" s="1">
        <f>$B$3/Table11[[#This Row],[Cells / Second]]</f>
        <v>106090</v>
      </c>
      <c r="L18" s="2">
        <f>Table11[[#This Row],[Total  Update (s)]]/60</f>
        <v>1768.1666666666667</v>
      </c>
    </row>
    <row r="19" spans="1:12">
      <c r="A19" t="s">
        <v>2</v>
      </c>
      <c r="B19">
        <v>2</v>
      </c>
      <c r="C19">
        <v>2</v>
      </c>
      <c r="D19">
        <v>1</v>
      </c>
      <c r="E19">
        <v>1000</v>
      </c>
      <c r="F19">
        <v>0</v>
      </c>
      <c r="G19">
        <v>12192</v>
      </c>
      <c r="H19" s="4">
        <f>Table11[[#This Row],[Cell Updates]]/Table11[[#This Row],[Cells / Query]]</f>
        <v>1000</v>
      </c>
      <c r="I19" s="3">
        <f>Table11[[#This Row],[Time (ms)]]/Table11[[#This Row],[Queries]]</f>
        <v>12.192</v>
      </c>
      <c r="J19" s="4">
        <f>Table11[[#This Row],[Cells / Query]]/Table11[[#This Row],[Time / Query (ms)]]*1000</f>
        <v>82.020997375328079</v>
      </c>
      <c r="K19" s="1">
        <f>$B$3/Table11[[#This Row],[Cells / Second]]</f>
        <v>121920</v>
      </c>
      <c r="L19" s="2">
        <f>Table11[[#This Row],[Total  Update (s)]]/60</f>
        <v>2032</v>
      </c>
    </row>
    <row r="20" spans="1:12">
      <c r="A20" t="s">
        <v>2</v>
      </c>
      <c r="B20">
        <v>2</v>
      </c>
      <c r="C20">
        <v>5</v>
      </c>
      <c r="D20">
        <v>1</v>
      </c>
      <c r="E20">
        <v>1000</v>
      </c>
      <c r="F20">
        <v>0</v>
      </c>
      <c r="G20">
        <v>8172</v>
      </c>
      <c r="H20" s="4">
        <f>Table11[[#This Row],[Cell Updates]]/Table11[[#This Row],[Cells / Query]]</f>
        <v>1000</v>
      </c>
      <c r="I20" s="3">
        <f>Table11[[#This Row],[Time (ms)]]/Table11[[#This Row],[Queries]]</f>
        <v>8.1720000000000006</v>
      </c>
      <c r="J20" s="4">
        <f>Table11[[#This Row],[Cells / Query]]/Table11[[#This Row],[Time / Query (ms)]]*1000</f>
        <v>122.36906510034262</v>
      </c>
      <c r="K20" s="1">
        <f>$B$3/Table11[[#This Row],[Cells / Second]]</f>
        <v>81720</v>
      </c>
      <c r="L20" s="2">
        <f>Table11[[#This Row],[Total  Update (s)]]/60</f>
        <v>1362</v>
      </c>
    </row>
    <row r="21" spans="1:12">
      <c r="A21" t="s">
        <v>2</v>
      </c>
      <c r="B21">
        <v>2</v>
      </c>
      <c r="C21">
        <v>10</v>
      </c>
      <c r="D21">
        <v>1</v>
      </c>
      <c r="E21">
        <v>1000</v>
      </c>
      <c r="F21">
        <v>0</v>
      </c>
      <c r="G21">
        <v>6588</v>
      </c>
      <c r="H21" s="4">
        <f>Table11[[#This Row],[Cell Updates]]/Table11[[#This Row],[Cells / Query]]</f>
        <v>1000</v>
      </c>
      <c r="I21" s="3">
        <f>Table11[[#This Row],[Time (ms)]]/Table11[[#This Row],[Queries]]</f>
        <v>6.5880000000000001</v>
      </c>
      <c r="J21" s="4">
        <f>Table11[[#This Row],[Cells / Query]]/Table11[[#This Row],[Time / Query (ms)]]*1000</f>
        <v>151.79113539769276</v>
      </c>
      <c r="K21" s="1">
        <f>$B$3/Table11[[#This Row],[Cells / Second]]</f>
        <v>65880.000000000015</v>
      </c>
      <c r="L21" s="2">
        <f>Table11[[#This Row],[Total  Update (s)]]/60</f>
        <v>1098.0000000000002</v>
      </c>
    </row>
    <row r="22" spans="1:12">
      <c r="A22" t="s">
        <v>2</v>
      </c>
      <c r="B22">
        <v>2</v>
      </c>
      <c r="C22">
        <v>25</v>
      </c>
      <c r="D22">
        <v>1</v>
      </c>
      <c r="E22">
        <v>1000</v>
      </c>
      <c r="F22">
        <v>0</v>
      </c>
      <c r="G22">
        <v>4772</v>
      </c>
      <c r="H22" s="4">
        <f>Table11[[#This Row],[Cell Updates]]/Table11[[#This Row],[Cells / Query]]</f>
        <v>1000</v>
      </c>
      <c r="I22" s="3">
        <f>Table11[[#This Row],[Time (ms)]]/Table11[[#This Row],[Queries]]</f>
        <v>4.7720000000000002</v>
      </c>
      <c r="J22" s="4">
        <f>Table11[[#This Row],[Cells / Query]]/Table11[[#This Row],[Time / Query (ms)]]*1000</f>
        <v>209.55574182732605</v>
      </c>
      <c r="K22" s="1">
        <f>$B$3/Table11[[#This Row],[Cells / Second]]</f>
        <v>47720.000000000007</v>
      </c>
      <c r="L22" s="2">
        <f>Table11[[#This Row],[Total  Update (s)]]/60</f>
        <v>795.33333333333348</v>
      </c>
    </row>
    <row r="23" spans="1:12">
      <c r="A23" t="s">
        <v>2</v>
      </c>
      <c r="B23">
        <v>2</v>
      </c>
      <c r="C23">
        <v>50</v>
      </c>
      <c r="D23">
        <v>1</v>
      </c>
      <c r="E23">
        <v>1000</v>
      </c>
      <c r="F23">
        <v>0</v>
      </c>
      <c r="G23">
        <v>4273</v>
      </c>
      <c r="H23" s="4">
        <f>Table11[[#This Row],[Cell Updates]]/Table11[[#This Row],[Cells / Query]]</f>
        <v>1000</v>
      </c>
      <c r="I23" s="3">
        <f>Table11[[#This Row],[Time (ms)]]/Table11[[#This Row],[Queries]]</f>
        <v>4.2729999999999997</v>
      </c>
      <c r="J23" s="4">
        <f>Table11[[#This Row],[Cells / Query]]/Table11[[#This Row],[Time / Query (ms)]]*1000</f>
        <v>234.02761525860052</v>
      </c>
      <c r="K23" s="1">
        <f>$B$3/Table11[[#This Row],[Cells / Second]]</f>
        <v>42730</v>
      </c>
      <c r="L23" s="2">
        <f>Table11[[#This Row],[Total  Update (s)]]/60</f>
        <v>712.16666666666663</v>
      </c>
    </row>
    <row r="24" spans="1:12">
      <c r="A24" t="s">
        <v>2</v>
      </c>
      <c r="B24">
        <v>2</v>
      </c>
      <c r="C24">
        <v>75</v>
      </c>
      <c r="D24">
        <v>1</v>
      </c>
      <c r="E24">
        <v>1000</v>
      </c>
      <c r="F24">
        <v>0</v>
      </c>
      <c r="G24">
        <v>4596</v>
      </c>
      <c r="H24" s="4">
        <f>Table11[[#This Row],[Cell Updates]]/Table11[[#This Row],[Cells / Query]]</f>
        <v>1000</v>
      </c>
      <c r="I24" s="3">
        <f>Table11[[#This Row],[Time (ms)]]/Table11[[#This Row],[Queries]]</f>
        <v>4.5960000000000001</v>
      </c>
      <c r="J24" s="4">
        <f>Table11[[#This Row],[Cells / Query]]/Table11[[#This Row],[Time / Query (ms)]]*1000</f>
        <v>217.58050478677109</v>
      </c>
      <c r="K24" s="1">
        <f>$B$3/Table11[[#This Row],[Cells / Second]]</f>
        <v>45960.000000000007</v>
      </c>
      <c r="L24" s="2">
        <f>Table11[[#This Row],[Total  Update (s)]]/60</f>
        <v>766.00000000000011</v>
      </c>
    </row>
    <row r="25" spans="1:12">
      <c r="A25" t="s">
        <v>2</v>
      </c>
      <c r="B25">
        <v>2</v>
      </c>
      <c r="C25">
        <v>100</v>
      </c>
      <c r="D25">
        <v>1</v>
      </c>
      <c r="E25">
        <v>1000</v>
      </c>
      <c r="F25">
        <v>0</v>
      </c>
      <c r="G25">
        <v>4361</v>
      </c>
      <c r="H25" s="4">
        <f>Table11[[#This Row],[Cell Updates]]/Table11[[#This Row],[Cells / Query]]</f>
        <v>1000</v>
      </c>
      <c r="I25" s="3">
        <f>Table11[[#This Row],[Time (ms)]]/Table11[[#This Row],[Queries]]</f>
        <v>4.3609999999999998</v>
      </c>
      <c r="J25" s="4">
        <f>Table11[[#This Row],[Cells / Query]]/Table11[[#This Row],[Time / Query (ms)]]*1000</f>
        <v>229.30520522815871</v>
      </c>
      <c r="K25" s="1">
        <f>$B$3/Table11[[#This Row],[Cells / Second]]</f>
        <v>43609.999999999993</v>
      </c>
      <c r="L25" s="2">
        <f>Table11[[#This Row],[Total  Update (s)]]/60</f>
        <v>726.83333333333326</v>
      </c>
    </row>
    <row r="26" spans="1:12">
      <c r="A26" t="s">
        <v>2</v>
      </c>
      <c r="B26">
        <v>2</v>
      </c>
      <c r="C26">
        <v>150</v>
      </c>
      <c r="D26">
        <v>1</v>
      </c>
      <c r="E26">
        <v>1000</v>
      </c>
      <c r="F26">
        <v>0</v>
      </c>
      <c r="G26">
        <v>4069</v>
      </c>
      <c r="H26" s="4">
        <f>Table11[[#This Row],[Cell Updates]]/Table11[[#This Row],[Cells / Query]]</f>
        <v>1000</v>
      </c>
      <c r="I26" s="3">
        <f>Table11[[#This Row],[Time (ms)]]/Table11[[#This Row],[Queries]]</f>
        <v>4.069</v>
      </c>
      <c r="J26" s="4">
        <f>Table11[[#This Row],[Cells / Query]]/Table11[[#This Row],[Time / Query (ms)]]*1000</f>
        <v>245.76062914721061</v>
      </c>
      <c r="K26" s="1">
        <f>$B$3/Table11[[#This Row],[Cells / Second]]</f>
        <v>40690</v>
      </c>
      <c r="L26" s="2">
        <f>Table11[[#This Row],[Total  Update (s)]]/60</f>
        <v>678.16666666666663</v>
      </c>
    </row>
    <row r="27" spans="1:12">
      <c r="A27" t="s">
        <v>2</v>
      </c>
      <c r="B27">
        <v>2</v>
      </c>
      <c r="C27">
        <v>250</v>
      </c>
      <c r="D27">
        <v>1</v>
      </c>
      <c r="E27">
        <v>1000</v>
      </c>
      <c r="F27">
        <v>0</v>
      </c>
      <c r="G27">
        <v>3785</v>
      </c>
      <c r="H27" s="4">
        <f>Table11[[#This Row],[Cell Updates]]/Table11[[#This Row],[Cells / Query]]</f>
        <v>1000</v>
      </c>
      <c r="I27" s="3">
        <f>Table11[[#This Row],[Time (ms)]]/Table11[[#This Row],[Queries]]</f>
        <v>3.7850000000000001</v>
      </c>
      <c r="J27" s="4">
        <f>Table11[[#This Row],[Cells / Query]]/Table11[[#This Row],[Time / Query (ms)]]*1000</f>
        <v>264.20079260237776</v>
      </c>
      <c r="K27" s="1">
        <f>$B$3/Table11[[#This Row],[Cells / Second]]</f>
        <v>37850.000000000007</v>
      </c>
      <c r="L27" s="2">
        <f>Table11[[#This Row],[Total  Update (s)]]/60</f>
        <v>630.83333333333348</v>
      </c>
    </row>
    <row r="28" spans="1:12">
      <c r="A28" t="s">
        <v>2</v>
      </c>
      <c r="B28">
        <v>2</v>
      </c>
      <c r="C28">
        <v>500</v>
      </c>
      <c r="D28">
        <v>1</v>
      </c>
      <c r="E28">
        <v>1000</v>
      </c>
      <c r="F28">
        <v>0</v>
      </c>
      <c r="G28">
        <v>3557</v>
      </c>
      <c r="H28" s="4">
        <f>Table11[[#This Row],[Cell Updates]]/Table11[[#This Row],[Cells / Query]]</f>
        <v>1000</v>
      </c>
      <c r="I28" s="3">
        <f>Table11[[#This Row],[Time (ms)]]/Table11[[#This Row],[Queries]]</f>
        <v>3.5569999999999999</v>
      </c>
      <c r="J28" s="4">
        <f>Table11[[#This Row],[Cells / Query]]/Table11[[#This Row],[Time / Query (ms)]]*1000</f>
        <v>281.13578858588698</v>
      </c>
      <c r="K28" s="1">
        <f>$B$3/Table11[[#This Row],[Cells / Second]]</f>
        <v>35570</v>
      </c>
      <c r="L28" s="2">
        <f>Table11[[#This Row],[Total  Update (s)]]/60</f>
        <v>592.83333333333337</v>
      </c>
    </row>
    <row r="29" spans="1:12">
      <c r="A29" t="s">
        <v>2</v>
      </c>
      <c r="B29">
        <v>2</v>
      </c>
      <c r="C29">
        <v>1</v>
      </c>
      <c r="D29">
        <v>10</v>
      </c>
      <c r="E29">
        <v>1000</v>
      </c>
      <c r="F29">
        <v>0</v>
      </c>
      <c r="G29">
        <v>1593</v>
      </c>
      <c r="H29" s="4">
        <f>Table11[[#This Row],[Cell Updates]]/Table11[[#This Row],[Cells / Query]]</f>
        <v>100</v>
      </c>
      <c r="I29" s="3">
        <f>Table11[[#This Row],[Time (ms)]]/Table11[[#This Row],[Queries]]</f>
        <v>15.93</v>
      </c>
      <c r="J29" s="4">
        <f>Table11[[#This Row],[Cells / Query]]/Table11[[#This Row],[Time / Query (ms)]]*1000</f>
        <v>627.74639045825484</v>
      </c>
      <c r="K29" s="1">
        <f>$B$3/Table11[[#This Row],[Cells / Second]]</f>
        <v>15930</v>
      </c>
      <c r="L29" s="2">
        <f>Table11[[#This Row],[Total  Update (s)]]/60</f>
        <v>265.5</v>
      </c>
    </row>
    <row r="30" spans="1:12">
      <c r="A30" t="s">
        <v>2</v>
      </c>
      <c r="B30">
        <v>2</v>
      </c>
      <c r="C30">
        <v>2</v>
      </c>
      <c r="D30">
        <v>10</v>
      </c>
      <c r="E30">
        <v>1000</v>
      </c>
      <c r="F30">
        <v>0</v>
      </c>
      <c r="G30">
        <v>1060</v>
      </c>
      <c r="H30" s="4">
        <f>Table11[[#This Row],[Cell Updates]]/Table11[[#This Row],[Cells / Query]]</f>
        <v>100</v>
      </c>
      <c r="I30" s="3">
        <f>Table11[[#This Row],[Time (ms)]]/Table11[[#This Row],[Queries]]</f>
        <v>10.6</v>
      </c>
      <c r="J30" s="4">
        <f>Table11[[#This Row],[Cells / Query]]/Table11[[#This Row],[Time / Query (ms)]]*1000</f>
        <v>943.39622641509436</v>
      </c>
      <c r="K30" s="1">
        <f>$B$3/Table11[[#This Row],[Cells / Second]]</f>
        <v>10600</v>
      </c>
      <c r="L30" s="2">
        <f>Table11[[#This Row],[Total  Update (s)]]/60</f>
        <v>176.66666666666666</v>
      </c>
    </row>
    <row r="31" spans="1:12">
      <c r="A31" t="s">
        <v>2</v>
      </c>
      <c r="B31">
        <v>2</v>
      </c>
      <c r="C31">
        <v>5</v>
      </c>
      <c r="D31">
        <v>10</v>
      </c>
      <c r="E31">
        <v>1000</v>
      </c>
      <c r="F31">
        <v>0</v>
      </c>
      <c r="G31">
        <v>853</v>
      </c>
      <c r="H31" s="4">
        <f>Table11[[#This Row],[Cell Updates]]/Table11[[#This Row],[Cells / Query]]</f>
        <v>100</v>
      </c>
      <c r="I31" s="3">
        <f>Table11[[#This Row],[Time (ms)]]/Table11[[#This Row],[Queries]]</f>
        <v>8.5299999999999994</v>
      </c>
      <c r="J31" s="4">
        <f>Table11[[#This Row],[Cells / Query]]/Table11[[#This Row],[Time / Query (ms)]]*1000</f>
        <v>1172.3329425556858</v>
      </c>
      <c r="K31" s="1">
        <f>$B$3/Table11[[#This Row],[Cells / Second]]</f>
        <v>8530</v>
      </c>
      <c r="L31" s="2">
        <f>Table11[[#This Row],[Total  Update (s)]]/60</f>
        <v>142.16666666666666</v>
      </c>
    </row>
    <row r="32" spans="1:12">
      <c r="A32" t="s">
        <v>2</v>
      </c>
      <c r="B32">
        <v>2</v>
      </c>
      <c r="C32">
        <v>10</v>
      </c>
      <c r="D32">
        <v>10</v>
      </c>
      <c r="E32">
        <v>1000</v>
      </c>
      <c r="F32">
        <v>0</v>
      </c>
      <c r="G32">
        <v>662</v>
      </c>
      <c r="H32" s="4">
        <f>Table11[[#This Row],[Cell Updates]]/Table11[[#This Row],[Cells / Query]]</f>
        <v>100</v>
      </c>
      <c r="I32" s="3">
        <f>Table11[[#This Row],[Time (ms)]]/Table11[[#This Row],[Queries]]</f>
        <v>6.62</v>
      </c>
      <c r="J32" s="4">
        <f>Table11[[#This Row],[Cells / Query]]/Table11[[#This Row],[Time / Query (ms)]]*1000</f>
        <v>1510.5740181268884</v>
      </c>
      <c r="K32" s="1">
        <f>$B$3/Table11[[#This Row],[Cells / Second]]</f>
        <v>6619.9999999999991</v>
      </c>
      <c r="L32" s="2">
        <f>Table11[[#This Row],[Total  Update (s)]]/60</f>
        <v>110.33333333333331</v>
      </c>
    </row>
    <row r="33" spans="1:12">
      <c r="A33" t="s">
        <v>2</v>
      </c>
      <c r="B33">
        <v>2</v>
      </c>
      <c r="C33">
        <v>25</v>
      </c>
      <c r="D33">
        <v>10</v>
      </c>
      <c r="E33">
        <v>1000</v>
      </c>
      <c r="F33">
        <v>0</v>
      </c>
      <c r="G33">
        <v>559</v>
      </c>
      <c r="H33" s="4">
        <f>Table11[[#This Row],[Cell Updates]]/Table11[[#This Row],[Cells / Query]]</f>
        <v>100</v>
      </c>
      <c r="I33" s="3">
        <f>Table11[[#This Row],[Time (ms)]]/Table11[[#This Row],[Queries]]</f>
        <v>5.59</v>
      </c>
      <c r="J33" s="4">
        <f>Table11[[#This Row],[Cells / Query]]/Table11[[#This Row],[Time / Query (ms)]]*1000</f>
        <v>1788.9087656529516</v>
      </c>
      <c r="K33" s="1">
        <f>$B$3/Table11[[#This Row],[Cells / Second]]</f>
        <v>5590</v>
      </c>
      <c r="L33" s="2">
        <f>Table11[[#This Row],[Total  Update (s)]]/60</f>
        <v>93.166666666666671</v>
      </c>
    </row>
    <row r="34" spans="1:12">
      <c r="A34" t="s">
        <v>2</v>
      </c>
      <c r="B34">
        <v>2</v>
      </c>
      <c r="C34">
        <v>50</v>
      </c>
      <c r="D34">
        <v>10</v>
      </c>
      <c r="E34">
        <v>1000</v>
      </c>
      <c r="F34">
        <v>0</v>
      </c>
      <c r="G34">
        <v>530</v>
      </c>
      <c r="H34" s="4">
        <f>Table11[[#This Row],[Cell Updates]]/Table11[[#This Row],[Cells / Query]]</f>
        <v>100</v>
      </c>
      <c r="I34" s="3">
        <f>Table11[[#This Row],[Time (ms)]]/Table11[[#This Row],[Queries]]</f>
        <v>5.3</v>
      </c>
      <c r="J34" s="4">
        <f>Table11[[#This Row],[Cells / Query]]/Table11[[#This Row],[Time / Query (ms)]]*1000</f>
        <v>1886.7924528301887</v>
      </c>
      <c r="K34" s="1">
        <f>$B$3/Table11[[#This Row],[Cells / Second]]</f>
        <v>5300</v>
      </c>
      <c r="L34" s="2">
        <f>Table11[[#This Row],[Total  Update (s)]]/60</f>
        <v>88.333333333333329</v>
      </c>
    </row>
    <row r="35" spans="1:12">
      <c r="A35" t="s">
        <v>2</v>
      </c>
      <c r="B35">
        <v>2</v>
      </c>
      <c r="C35">
        <v>75</v>
      </c>
      <c r="D35">
        <v>10</v>
      </c>
      <c r="E35">
        <v>1000</v>
      </c>
      <c r="F35">
        <v>0</v>
      </c>
      <c r="G35">
        <v>773</v>
      </c>
      <c r="H35" s="4">
        <f>Table11[[#This Row],[Cell Updates]]/Table11[[#This Row],[Cells / Query]]</f>
        <v>100</v>
      </c>
      <c r="I35" s="3">
        <f>Table11[[#This Row],[Time (ms)]]/Table11[[#This Row],[Queries]]</f>
        <v>7.73</v>
      </c>
      <c r="J35" s="4">
        <f>Table11[[#This Row],[Cells / Query]]/Table11[[#This Row],[Time / Query (ms)]]*1000</f>
        <v>1293.6610608020699</v>
      </c>
      <c r="K35" s="1">
        <f>$B$3/Table11[[#This Row],[Cells / Second]]</f>
        <v>7730</v>
      </c>
      <c r="L35" s="2">
        <f>Table11[[#This Row],[Total  Update (s)]]/60</f>
        <v>128.83333333333334</v>
      </c>
    </row>
    <row r="36" spans="1:12">
      <c r="A36" t="s">
        <v>2</v>
      </c>
      <c r="B36">
        <v>2</v>
      </c>
      <c r="C36">
        <v>100</v>
      </c>
      <c r="D36">
        <v>10</v>
      </c>
      <c r="E36">
        <v>1000</v>
      </c>
      <c r="F36">
        <v>0</v>
      </c>
      <c r="G36">
        <v>566</v>
      </c>
      <c r="H36" s="4">
        <f>Table11[[#This Row],[Cell Updates]]/Table11[[#This Row],[Cells / Query]]</f>
        <v>100</v>
      </c>
      <c r="I36" s="3">
        <f>Table11[[#This Row],[Time (ms)]]/Table11[[#This Row],[Queries]]</f>
        <v>5.66</v>
      </c>
      <c r="J36" s="4">
        <f>Table11[[#This Row],[Cells / Query]]/Table11[[#This Row],[Time / Query (ms)]]*1000</f>
        <v>1766.7844522968196</v>
      </c>
      <c r="K36" s="1">
        <f>$B$3/Table11[[#This Row],[Cells / Second]]</f>
        <v>5660.0000000000009</v>
      </c>
      <c r="L36" s="2">
        <f>Table11[[#This Row],[Total  Update (s)]]/60</f>
        <v>94.333333333333343</v>
      </c>
    </row>
    <row r="37" spans="1:12">
      <c r="A37" t="s">
        <v>2</v>
      </c>
      <c r="B37">
        <v>2</v>
      </c>
      <c r="C37">
        <v>150</v>
      </c>
      <c r="D37">
        <v>10</v>
      </c>
      <c r="E37">
        <v>1000</v>
      </c>
      <c r="F37">
        <v>0</v>
      </c>
      <c r="G37">
        <v>768</v>
      </c>
      <c r="H37" s="4">
        <f>Table11[[#This Row],[Cell Updates]]/Table11[[#This Row],[Cells / Query]]</f>
        <v>100</v>
      </c>
      <c r="I37" s="3">
        <f>Table11[[#This Row],[Time (ms)]]/Table11[[#This Row],[Queries]]</f>
        <v>7.68</v>
      </c>
      <c r="J37" s="4">
        <f>Table11[[#This Row],[Cells / Query]]/Table11[[#This Row],[Time / Query (ms)]]*1000</f>
        <v>1302.0833333333335</v>
      </c>
      <c r="K37" s="1">
        <f>$B$3/Table11[[#This Row],[Cells / Second]]</f>
        <v>7679.9999999999991</v>
      </c>
      <c r="L37" s="2">
        <f>Table11[[#This Row],[Total  Update (s)]]/60</f>
        <v>127.99999999999999</v>
      </c>
    </row>
    <row r="38" spans="1:12">
      <c r="A38" t="s">
        <v>2</v>
      </c>
      <c r="B38">
        <v>2</v>
      </c>
      <c r="C38">
        <v>1</v>
      </c>
      <c r="D38">
        <v>20</v>
      </c>
      <c r="E38">
        <v>1000</v>
      </c>
      <c r="F38">
        <v>0</v>
      </c>
      <c r="G38">
        <v>934</v>
      </c>
      <c r="H38" s="4">
        <f>Table11[[#This Row],[Cell Updates]]/Table11[[#This Row],[Cells / Query]]</f>
        <v>50</v>
      </c>
      <c r="I38" s="3">
        <f>Table11[[#This Row],[Time (ms)]]/Table11[[#This Row],[Queries]]</f>
        <v>18.68</v>
      </c>
      <c r="J38" s="4">
        <f>Table11[[#This Row],[Cells / Query]]/Table11[[#This Row],[Time / Query (ms)]]*1000</f>
        <v>1070.6638115631692</v>
      </c>
      <c r="K38" s="1">
        <f>$B$3/Table11[[#This Row],[Cells / Second]]</f>
        <v>9340</v>
      </c>
      <c r="L38" s="2">
        <f>Table11[[#This Row],[Total  Update (s)]]/60</f>
        <v>155.66666666666666</v>
      </c>
    </row>
    <row r="39" spans="1:12">
      <c r="A39" t="s">
        <v>2</v>
      </c>
      <c r="B39">
        <v>2</v>
      </c>
      <c r="C39">
        <v>2</v>
      </c>
      <c r="D39">
        <v>20</v>
      </c>
      <c r="E39">
        <v>1000</v>
      </c>
      <c r="F39">
        <v>0</v>
      </c>
      <c r="G39">
        <v>722</v>
      </c>
      <c r="H39" s="4">
        <f>Table11[[#This Row],[Cell Updates]]/Table11[[#This Row],[Cells / Query]]</f>
        <v>50</v>
      </c>
      <c r="I39" s="3">
        <f>Table11[[#This Row],[Time (ms)]]/Table11[[#This Row],[Queries]]</f>
        <v>14.44</v>
      </c>
      <c r="J39" s="4">
        <f>Table11[[#This Row],[Cells / Query]]/Table11[[#This Row],[Time / Query (ms)]]*1000</f>
        <v>1385.0415512465374</v>
      </c>
      <c r="K39" s="1">
        <f>$B$3/Table11[[#This Row],[Cells / Second]]</f>
        <v>7220</v>
      </c>
      <c r="L39" s="2">
        <f>Table11[[#This Row],[Total  Update (s)]]/60</f>
        <v>120.33333333333333</v>
      </c>
    </row>
    <row r="40" spans="1:12">
      <c r="A40" t="s">
        <v>2</v>
      </c>
      <c r="B40">
        <v>2</v>
      </c>
      <c r="C40">
        <v>5</v>
      </c>
      <c r="D40">
        <v>20</v>
      </c>
      <c r="E40">
        <v>1000</v>
      </c>
      <c r="F40">
        <v>0</v>
      </c>
      <c r="G40">
        <v>584</v>
      </c>
      <c r="H40" s="4">
        <f>Table11[[#This Row],[Cell Updates]]/Table11[[#This Row],[Cells / Query]]</f>
        <v>50</v>
      </c>
      <c r="I40" s="3">
        <f>Table11[[#This Row],[Time (ms)]]/Table11[[#This Row],[Queries]]</f>
        <v>11.68</v>
      </c>
      <c r="J40" s="4">
        <f>Table11[[#This Row],[Cells / Query]]/Table11[[#This Row],[Time / Query (ms)]]*1000</f>
        <v>1712.3287671232877</v>
      </c>
      <c r="K40" s="1">
        <f>$B$3/Table11[[#This Row],[Cells / Second]]</f>
        <v>5840</v>
      </c>
      <c r="L40" s="2">
        <f>Table11[[#This Row],[Total  Update (s)]]/60</f>
        <v>97.333333333333329</v>
      </c>
    </row>
    <row r="41" spans="1:12">
      <c r="A41" t="s">
        <v>2</v>
      </c>
      <c r="B41">
        <v>2</v>
      </c>
      <c r="C41">
        <v>10</v>
      </c>
      <c r="D41">
        <v>20</v>
      </c>
      <c r="E41">
        <v>1000</v>
      </c>
      <c r="F41">
        <v>0</v>
      </c>
      <c r="G41">
        <v>392</v>
      </c>
      <c r="H41" s="4">
        <f>Table11[[#This Row],[Cell Updates]]/Table11[[#This Row],[Cells / Query]]</f>
        <v>50</v>
      </c>
      <c r="I41" s="3">
        <f>Table11[[#This Row],[Time (ms)]]/Table11[[#This Row],[Queries]]</f>
        <v>7.84</v>
      </c>
      <c r="J41" s="4">
        <f>Table11[[#This Row],[Cells / Query]]/Table11[[#This Row],[Time / Query (ms)]]*1000</f>
        <v>2551.0204081632651</v>
      </c>
      <c r="K41" s="1">
        <f>$B$3/Table11[[#This Row],[Cells / Second]]</f>
        <v>3920.0000000000005</v>
      </c>
      <c r="L41" s="2">
        <f>Table11[[#This Row],[Total  Update (s)]]/60</f>
        <v>65.333333333333343</v>
      </c>
    </row>
    <row r="42" spans="1:12">
      <c r="A42" t="s">
        <v>2</v>
      </c>
      <c r="B42">
        <v>2</v>
      </c>
      <c r="C42">
        <v>25</v>
      </c>
      <c r="D42">
        <v>20</v>
      </c>
      <c r="E42">
        <v>1000</v>
      </c>
      <c r="F42">
        <v>0</v>
      </c>
      <c r="G42">
        <v>353</v>
      </c>
      <c r="H42" s="4">
        <f>Table11[[#This Row],[Cell Updates]]/Table11[[#This Row],[Cells / Query]]</f>
        <v>50</v>
      </c>
      <c r="I42" s="3">
        <f>Table11[[#This Row],[Time (ms)]]/Table11[[#This Row],[Queries]]</f>
        <v>7.06</v>
      </c>
      <c r="J42" s="4">
        <f>Table11[[#This Row],[Cells / Query]]/Table11[[#This Row],[Time / Query (ms)]]*1000</f>
        <v>2832.8611898016998</v>
      </c>
      <c r="K42" s="1">
        <f>$B$3/Table11[[#This Row],[Cells / Second]]</f>
        <v>3530</v>
      </c>
      <c r="L42" s="2">
        <f>Table11[[#This Row],[Total  Update (s)]]/60</f>
        <v>58.833333333333336</v>
      </c>
    </row>
    <row r="43" spans="1:12">
      <c r="A43" t="s">
        <v>2</v>
      </c>
      <c r="B43">
        <v>2</v>
      </c>
      <c r="C43">
        <v>50</v>
      </c>
      <c r="D43">
        <v>20</v>
      </c>
      <c r="E43">
        <v>1000</v>
      </c>
      <c r="F43">
        <v>0</v>
      </c>
      <c r="G43">
        <v>358</v>
      </c>
      <c r="H43" s="4">
        <f>Table11[[#This Row],[Cell Updates]]/Table11[[#This Row],[Cells / Query]]</f>
        <v>50</v>
      </c>
      <c r="I43" s="3">
        <f>Table11[[#This Row],[Time (ms)]]/Table11[[#This Row],[Queries]]</f>
        <v>7.16</v>
      </c>
      <c r="J43" s="4">
        <f>Table11[[#This Row],[Cells / Query]]/Table11[[#This Row],[Time / Query (ms)]]*1000</f>
        <v>2793.2960893854747</v>
      </c>
      <c r="K43" s="1">
        <f>$B$3/Table11[[#This Row],[Cells / Second]]</f>
        <v>3580</v>
      </c>
      <c r="L43" s="2">
        <f>Table11[[#This Row],[Total  Update (s)]]/60</f>
        <v>59.666666666666664</v>
      </c>
    </row>
    <row r="44" spans="1:12">
      <c r="A44" t="s">
        <v>2</v>
      </c>
      <c r="B44">
        <v>2</v>
      </c>
      <c r="C44">
        <v>75</v>
      </c>
      <c r="D44">
        <v>20</v>
      </c>
      <c r="E44">
        <v>1000</v>
      </c>
      <c r="F44">
        <v>0</v>
      </c>
      <c r="G44">
        <v>450</v>
      </c>
      <c r="H44" s="4">
        <f>Table11[[#This Row],[Cell Updates]]/Table11[[#This Row],[Cells / Query]]</f>
        <v>50</v>
      </c>
      <c r="I44" s="3">
        <f>Table11[[#This Row],[Time (ms)]]/Table11[[#This Row],[Queries]]</f>
        <v>9</v>
      </c>
      <c r="J44" s="4">
        <f>Table11[[#This Row],[Cells / Query]]/Table11[[#This Row],[Time / Query (ms)]]*1000</f>
        <v>2222.2222222222222</v>
      </c>
      <c r="K44" s="1">
        <f>$B$3/Table11[[#This Row],[Cells / Second]]</f>
        <v>4500</v>
      </c>
      <c r="L44" s="2">
        <f>Table11[[#This Row],[Total  Update (s)]]/60</f>
        <v>75</v>
      </c>
    </row>
    <row r="45" spans="1:12">
      <c r="A45" t="s">
        <v>2</v>
      </c>
      <c r="B45">
        <v>2</v>
      </c>
      <c r="C45">
        <v>1</v>
      </c>
      <c r="D45">
        <v>50</v>
      </c>
      <c r="E45">
        <v>1000</v>
      </c>
      <c r="F45">
        <v>0</v>
      </c>
      <c r="G45">
        <v>498</v>
      </c>
      <c r="H45" s="4">
        <f>Table11[[#This Row],[Cell Updates]]/Table11[[#This Row],[Cells / Query]]</f>
        <v>20</v>
      </c>
      <c r="I45" s="3">
        <f>Table11[[#This Row],[Time (ms)]]/Table11[[#This Row],[Queries]]</f>
        <v>24.9</v>
      </c>
      <c r="J45" s="4">
        <f>Table11[[#This Row],[Cells / Query]]/Table11[[#This Row],[Time / Query (ms)]]*1000</f>
        <v>2008.0321285140562</v>
      </c>
      <c r="K45" s="1">
        <f>$B$3/Table11[[#This Row],[Cells / Second]]</f>
        <v>4980</v>
      </c>
      <c r="L45" s="2">
        <f>Table11[[#This Row],[Total  Update (s)]]/60</f>
        <v>83</v>
      </c>
    </row>
    <row r="46" spans="1:12">
      <c r="A46" t="s">
        <v>2</v>
      </c>
      <c r="B46">
        <v>2</v>
      </c>
      <c r="C46">
        <v>2</v>
      </c>
      <c r="D46">
        <v>50</v>
      </c>
      <c r="E46">
        <v>1000</v>
      </c>
      <c r="F46">
        <v>0</v>
      </c>
      <c r="G46">
        <v>414</v>
      </c>
      <c r="H46" s="4">
        <f>Table11[[#This Row],[Cell Updates]]/Table11[[#This Row],[Cells / Query]]</f>
        <v>20</v>
      </c>
      <c r="I46" s="3">
        <f>Table11[[#This Row],[Time (ms)]]/Table11[[#This Row],[Queries]]</f>
        <v>20.7</v>
      </c>
      <c r="J46" s="4">
        <f>Table11[[#This Row],[Cells / Query]]/Table11[[#This Row],[Time / Query (ms)]]*1000</f>
        <v>2415.4589371980678</v>
      </c>
      <c r="K46" s="1">
        <f>$B$3/Table11[[#This Row],[Cells / Second]]</f>
        <v>4140</v>
      </c>
      <c r="L46" s="2">
        <f>Table11[[#This Row],[Total  Update (s)]]/60</f>
        <v>69</v>
      </c>
    </row>
    <row r="47" spans="1:12">
      <c r="A47" t="s">
        <v>2</v>
      </c>
      <c r="B47">
        <v>2</v>
      </c>
      <c r="C47">
        <v>5</v>
      </c>
      <c r="D47">
        <v>50</v>
      </c>
      <c r="E47">
        <v>1000</v>
      </c>
      <c r="F47">
        <v>0</v>
      </c>
      <c r="G47">
        <v>314</v>
      </c>
      <c r="H47" s="4">
        <f>Table11[[#This Row],[Cell Updates]]/Table11[[#This Row],[Cells / Query]]</f>
        <v>20</v>
      </c>
      <c r="I47" s="3">
        <f>Table11[[#This Row],[Time (ms)]]/Table11[[#This Row],[Queries]]</f>
        <v>15.7</v>
      </c>
      <c r="J47" s="4">
        <f>Table11[[#This Row],[Cells / Query]]/Table11[[#This Row],[Time / Query (ms)]]*1000</f>
        <v>3184.7133757961783</v>
      </c>
      <c r="K47" s="1">
        <f>$B$3/Table11[[#This Row],[Cells / Second]]</f>
        <v>3140</v>
      </c>
      <c r="L47" s="2">
        <f>Table11[[#This Row],[Total  Update (s)]]/60</f>
        <v>52.333333333333336</v>
      </c>
    </row>
    <row r="48" spans="1:12">
      <c r="A48" t="s">
        <v>2</v>
      </c>
      <c r="B48">
        <v>2</v>
      </c>
      <c r="C48">
        <v>10</v>
      </c>
      <c r="D48">
        <v>50</v>
      </c>
      <c r="E48">
        <v>1000</v>
      </c>
      <c r="F48">
        <v>0</v>
      </c>
      <c r="G48">
        <v>238</v>
      </c>
      <c r="H48" s="4">
        <f>Table11[[#This Row],[Cell Updates]]/Table11[[#This Row],[Cells / Query]]</f>
        <v>20</v>
      </c>
      <c r="I48" s="3">
        <f>Table11[[#This Row],[Time (ms)]]/Table11[[#This Row],[Queries]]</f>
        <v>11.9</v>
      </c>
      <c r="J48" s="4">
        <f>Table11[[#This Row],[Cells / Query]]/Table11[[#This Row],[Time / Query (ms)]]*1000</f>
        <v>4201.680672268908</v>
      </c>
      <c r="K48" s="1">
        <f>$B$3/Table11[[#This Row],[Cells / Second]]</f>
        <v>2379.9999999999995</v>
      </c>
      <c r="L48" s="2">
        <f>Table11[[#This Row],[Total  Update (s)]]/60</f>
        <v>39.666666666666657</v>
      </c>
    </row>
    <row r="49" spans="1:12">
      <c r="A49" t="s">
        <v>2</v>
      </c>
      <c r="B49">
        <v>2</v>
      </c>
      <c r="C49">
        <v>25</v>
      </c>
      <c r="D49">
        <v>50</v>
      </c>
      <c r="E49">
        <v>1000</v>
      </c>
      <c r="F49">
        <v>0</v>
      </c>
      <c r="G49">
        <v>255</v>
      </c>
      <c r="H49" s="4">
        <f>Table11[[#This Row],[Cell Updates]]/Table11[[#This Row],[Cells / Query]]</f>
        <v>20</v>
      </c>
      <c r="I49" s="3">
        <f>Table11[[#This Row],[Time (ms)]]/Table11[[#This Row],[Queries]]</f>
        <v>12.75</v>
      </c>
      <c r="J49" s="4">
        <f>Table11[[#This Row],[Cells / Query]]/Table11[[#This Row],[Time / Query (ms)]]*1000</f>
        <v>3921.5686274509803</v>
      </c>
      <c r="K49" s="1">
        <f>$B$3/Table11[[#This Row],[Cells / Second]]</f>
        <v>2550</v>
      </c>
      <c r="L49" s="2">
        <f>Table11[[#This Row],[Total  Update (s)]]/60</f>
        <v>42.5</v>
      </c>
    </row>
    <row r="50" spans="1:12">
      <c r="A50" t="s">
        <v>3</v>
      </c>
      <c r="B50">
        <v>3</v>
      </c>
      <c r="C50">
        <v>1</v>
      </c>
      <c r="D50">
        <v>1</v>
      </c>
      <c r="E50">
        <v>10000</v>
      </c>
      <c r="F50">
        <v>0</v>
      </c>
      <c r="G50">
        <v>85339</v>
      </c>
      <c r="H50" s="4">
        <f>Table11[[#This Row],[Cell Updates]]/Table11[[#This Row],[Cells / Query]]</f>
        <v>10000</v>
      </c>
      <c r="I50" s="3">
        <f>Table11[[#This Row],[Time (ms)]]/Table11[[#This Row],[Queries]]</f>
        <v>8.5338999999999992</v>
      </c>
      <c r="J50" s="4">
        <f>Table11[[#This Row],[Cells / Query]]/Table11[[#This Row],[Time / Query (ms)]]*1000</f>
        <v>117.17971853431609</v>
      </c>
      <c r="K50" s="1">
        <f>$B$3/Table11[[#This Row],[Cells / Second]]</f>
        <v>85338.999999999985</v>
      </c>
      <c r="L50" s="2">
        <f>Table11[[#This Row],[Total  Update (s)]]/60</f>
        <v>1422.3166666666664</v>
      </c>
    </row>
    <row r="51" spans="1:12">
      <c r="A51" t="s">
        <v>3</v>
      </c>
      <c r="B51">
        <v>3</v>
      </c>
      <c r="C51">
        <v>2</v>
      </c>
      <c r="D51">
        <v>1</v>
      </c>
      <c r="E51">
        <v>10000</v>
      </c>
      <c r="F51">
        <v>0</v>
      </c>
      <c r="G51">
        <v>42193</v>
      </c>
      <c r="H51" s="4">
        <f>Table11[[#This Row],[Cell Updates]]/Table11[[#This Row],[Cells / Query]]</f>
        <v>10000</v>
      </c>
      <c r="I51" s="3">
        <f>Table11[[#This Row],[Time (ms)]]/Table11[[#This Row],[Queries]]</f>
        <v>4.2192999999999996</v>
      </c>
      <c r="J51" s="4">
        <f>Table11[[#This Row],[Cells / Query]]/Table11[[#This Row],[Time / Query (ms)]]*1000</f>
        <v>237.0061384589861</v>
      </c>
      <c r="K51" s="1">
        <f>$B$3/Table11[[#This Row],[Cells / Second]]</f>
        <v>42193</v>
      </c>
      <c r="L51" s="2">
        <f>Table11[[#This Row],[Total  Update (s)]]/60</f>
        <v>703.2166666666667</v>
      </c>
    </row>
    <row r="52" spans="1:12">
      <c r="A52" t="s">
        <v>3</v>
      </c>
      <c r="B52">
        <v>3</v>
      </c>
      <c r="C52">
        <v>5</v>
      </c>
      <c r="D52">
        <v>1</v>
      </c>
      <c r="E52">
        <v>10000</v>
      </c>
      <c r="F52">
        <v>0</v>
      </c>
      <c r="G52">
        <v>18397</v>
      </c>
      <c r="H52" s="4">
        <f>Table11[[#This Row],[Cell Updates]]/Table11[[#This Row],[Cells / Query]]</f>
        <v>10000</v>
      </c>
      <c r="I52" s="3">
        <f>Table11[[#This Row],[Time (ms)]]/Table11[[#This Row],[Queries]]</f>
        <v>1.8396999999999999</v>
      </c>
      <c r="J52" s="4">
        <f>Table11[[#This Row],[Cells / Query]]/Table11[[#This Row],[Time / Query (ms)]]*1000</f>
        <v>543.56688590531064</v>
      </c>
      <c r="K52" s="1">
        <f>$B$3/Table11[[#This Row],[Cells / Second]]</f>
        <v>18397</v>
      </c>
      <c r="L52" s="2">
        <f>Table11[[#This Row],[Total  Update (s)]]/60</f>
        <v>306.61666666666667</v>
      </c>
    </row>
    <row r="53" spans="1:12">
      <c r="A53" t="s">
        <v>3</v>
      </c>
      <c r="B53">
        <v>3</v>
      </c>
      <c r="C53">
        <v>10</v>
      </c>
      <c r="D53">
        <v>1</v>
      </c>
      <c r="E53">
        <v>10000</v>
      </c>
      <c r="F53">
        <v>0</v>
      </c>
      <c r="G53">
        <v>10560</v>
      </c>
      <c r="H53" s="4">
        <f>Table11[[#This Row],[Cell Updates]]/Table11[[#This Row],[Cells / Query]]</f>
        <v>10000</v>
      </c>
      <c r="I53" s="3">
        <f>Table11[[#This Row],[Time (ms)]]/Table11[[#This Row],[Queries]]</f>
        <v>1.056</v>
      </c>
      <c r="J53" s="4">
        <f>Table11[[#This Row],[Cells / Query]]/Table11[[#This Row],[Time / Query (ms)]]*1000</f>
        <v>946.96969696969688</v>
      </c>
      <c r="K53" s="1">
        <f>$B$3/Table11[[#This Row],[Cells / Second]]</f>
        <v>10560.000000000002</v>
      </c>
      <c r="L53" s="2">
        <f>Table11[[#This Row],[Total  Update (s)]]/60</f>
        <v>176.00000000000003</v>
      </c>
    </row>
    <row r="54" spans="1:12">
      <c r="A54" t="s">
        <v>3</v>
      </c>
      <c r="B54">
        <v>3</v>
      </c>
      <c r="C54">
        <v>25</v>
      </c>
      <c r="D54">
        <v>1</v>
      </c>
      <c r="E54">
        <v>10000</v>
      </c>
      <c r="F54">
        <v>0</v>
      </c>
      <c r="G54">
        <v>4811</v>
      </c>
      <c r="H54" s="4">
        <f>Table11[[#This Row],[Cell Updates]]/Table11[[#This Row],[Cells / Query]]</f>
        <v>10000</v>
      </c>
      <c r="I54" s="3">
        <f>Table11[[#This Row],[Time (ms)]]/Table11[[#This Row],[Queries]]</f>
        <v>0.48110000000000003</v>
      </c>
      <c r="J54" s="4">
        <f>Table11[[#This Row],[Cells / Query]]/Table11[[#This Row],[Time / Query (ms)]]*1000</f>
        <v>2078.5699438786114</v>
      </c>
      <c r="K54" s="1">
        <f>$B$3/Table11[[#This Row],[Cells / Second]]</f>
        <v>4811</v>
      </c>
      <c r="L54" s="2">
        <f>Table11[[#This Row],[Total  Update (s)]]/60</f>
        <v>80.183333333333337</v>
      </c>
    </row>
    <row r="55" spans="1:12">
      <c r="A55" t="s">
        <v>3</v>
      </c>
      <c r="B55">
        <v>3</v>
      </c>
      <c r="C55">
        <v>50</v>
      </c>
      <c r="D55">
        <v>1</v>
      </c>
      <c r="E55">
        <v>10000</v>
      </c>
      <c r="F55">
        <v>0</v>
      </c>
      <c r="G55">
        <v>3884</v>
      </c>
      <c r="H55" s="4">
        <f>Table11[[#This Row],[Cell Updates]]/Table11[[#This Row],[Cells / Query]]</f>
        <v>10000</v>
      </c>
      <c r="I55" s="3">
        <f>Table11[[#This Row],[Time (ms)]]/Table11[[#This Row],[Queries]]</f>
        <v>0.38840000000000002</v>
      </c>
      <c r="J55" s="4">
        <f>Table11[[#This Row],[Cells / Query]]/Table11[[#This Row],[Time / Query (ms)]]*1000</f>
        <v>2574.6652935118432</v>
      </c>
      <c r="K55" s="1">
        <f>$B$3/Table11[[#This Row],[Cells / Second]]</f>
        <v>3884.0000000000005</v>
      </c>
      <c r="L55" s="2">
        <f>Table11[[#This Row],[Total  Update (s)]]/60</f>
        <v>64.733333333333334</v>
      </c>
    </row>
    <row r="56" spans="1:12">
      <c r="A56" t="s">
        <v>3</v>
      </c>
      <c r="B56">
        <v>3</v>
      </c>
      <c r="C56">
        <v>75</v>
      </c>
      <c r="D56">
        <v>1</v>
      </c>
      <c r="E56">
        <v>10000</v>
      </c>
      <c r="F56">
        <v>0</v>
      </c>
      <c r="G56">
        <v>3459</v>
      </c>
      <c r="H56" s="4">
        <f>Table11[[#This Row],[Cell Updates]]/Table11[[#This Row],[Cells / Query]]</f>
        <v>10000</v>
      </c>
      <c r="I56" s="3">
        <f>Table11[[#This Row],[Time (ms)]]/Table11[[#This Row],[Queries]]</f>
        <v>0.34589999999999999</v>
      </c>
      <c r="J56" s="4">
        <f>Table11[[#This Row],[Cells / Query]]/Table11[[#This Row],[Time / Query (ms)]]*1000</f>
        <v>2891.0089621277825</v>
      </c>
      <c r="K56" s="1">
        <f>$B$3/Table11[[#This Row],[Cells / Second]]</f>
        <v>3459</v>
      </c>
      <c r="L56" s="2">
        <f>Table11[[#This Row],[Total  Update (s)]]/60</f>
        <v>57.65</v>
      </c>
    </row>
    <row r="57" spans="1:12">
      <c r="A57" t="s">
        <v>3</v>
      </c>
      <c r="B57">
        <v>3</v>
      </c>
      <c r="C57">
        <v>100</v>
      </c>
      <c r="D57">
        <v>1</v>
      </c>
      <c r="E57">
        <v>10000</v>
      </c>
      <c r="F57">
        <v>0</v>
      </c>
      <c r="G57">
        <v>3222</v>
      </c>
      <c r="H57" s="4">
        <f>Table11[[#This Row],[Cell Updates]]/Table11[[#This Row],[Cells / Query]]</f>
        <v>10000</v>
      </c>
      <c r="I57" s="3">
        <f>Table11[[#This Row],[Time (ms)]]/Table11[[#This Row],[Queries]]</f>
        <v>0.32219999999999999</v>
      </c>
      <c r="J57" s="4">
        <f>Table11[[#This Row],[Cells / Query]]/Table11[[#This Row],[Time / Query (ms)]]*1000</f>
        <v>3103.662321539417</v>
      </c>
      <c r="K57" s="1">
        <f>$B$3/Table11[[#This Row],[Cells / Second]]</f>
        <v>3221.9999999999995</v>
      </c>
      <c r="L57" s="2">
        <f>Table11[[#This Row],[Total  Update (s)]]/60</f>
        <v>53.699999999999996</v>
      </c>
    </row>
    <row r="58" spans="1:12">
      <c r="A58" t="s">
        <v>3</v>
      </c>
      <c r="B58">
        <v>3</v>
      </c>
      <c r="C58">
        <v>150</v>
      </c>
      <c r="D58">
        <v>1</v>
      </c>
      <c r="E58">
        <v>10000</v>
      </c>
      <c r="F58">
        <v>0</v>
      </c>
      <c r="G58">
        <v>3027</v>
      </c>
      <c r="H58" s="4">
        <f>Table11[[#This Row],[Cell Updates]]/Table11[[#This Row],[Cells / Query]]</f>
        <v>10000</v>
      </c>
      <c r="I58" s="3">
        <f>Table11[[#This Row],[Time (ms)]]/Table11[[#This Row],[Queries]]</f>
        <v>0.30270000000000002</v>
      </c>
      <c r="J58" s="4">
        <f>Table11[[#This Row],[Cells / Query]]/Table11[[#This Row],[Time / Query (ms)]]*1000</f>
        <v>3303.6009250082589</v>
      </c>
      <c r="K58" s="1">
        <f>$B$3/Table11[[#This Row],[Cells / Second]]</f>
        <v>3027</v>
      </c>
      <c r="L58" s="2">
        <f>Table11[[#This Row],[Total  Update (s)]]/60</f>
        <v>50.45</v>
      </c>
    </row>
    <row r="59" spans="1:12">
      <c r="A59" t="s">
        <v>3</v>
      </c>
      <c r="B59">
        <v>3</v>
      </c>
      <c r="C59">
        <v>250</v>
      </c>
      <c r="D59">
        <v>1</v>
      </c>
      <c r="E59">
        <v>10000</v>
      </c>
      <c r="F59">
        <v>0</v>
      </c>
      <c r="G59">
        <v>1870</v>
      </c>
      <c r="H59" s="4">
        <f>Table11[[#This Row],[Cell Updates]]/Table11[[#This Row],[Cells / Query]]</f>
        <v>10000</v>
      </c>
      <c r="I59" s="3">
        <f>Table11[[#This Row],[Time (ms)]]/Table11[[#This Row],[Queries]]</f>
        <v>0.187</v>
      </c>
      <c r="J59" s="4">
        <f>Table11[[#This Row],[Cells / Query]]/Table11[[#This Row],[Time / Query (ms)]]*1000</f>
        <v>5347.5935828877009</v>
      </c>
      <c r="K59" s="1">
        <f>$B$3/Table11[[#This Row],[Cells / Second]]</f>
        <v>1869.9999999999998</v>
      </c>
      <c r="L59" s="2">
        <f>Table11[[#This Row],[Total  Update (s)]]/60</f>
        <v>31.166666666666664</v>
      </c>
    </row>
    <row r="60" spans="1:12">
      <c r="A60" t="s">
        <v>3</v>
      </c>
      <c r="B60">
        <v>3</v>
      </c>
      <c r="C60">
        <v>500</v>
      </c>
      <c r="D60">
        <v>1</v>
      </c>
      <c r="E60">
        <v>10000</v>
      </c>
      <c r="F60">
        <v>0</v>
      </c>
      <c r="G60">
        <v>1826</v>
      </c>
      <c r="H60" s="4">
        <f>Table11[[#This Row],[Cell Updates]]/Table11[[#This Row],[Cells / Query]]</f>
        <v>10000</v>
      </c>
      <c r="I60" s="3">
        <f>Table11[[#This Row],[Time (ms)]]/Table11[[#This Row],[Queries]]</f>
        <v>0.18260000000000001</v>
      </c>
      <c r="J60" s="4">
        <f>Table11[[#This Row],[Cells / Query]]/Table11[[#This Row],[Time / Query (ms)]]*1000</f>
        <v>5476.4512595837887</v>
      </c>
      <c r="K60" s="1">
        <f>$B$3/Table11[[#This Row],[Cells / Second]]</f>
        <v>1826.0000000000005</v>
      </c>
      <c r="L60" s="2">
        <f>Table11[[#This Row],[Total  Update (s)]]/60</f>
        <v>30.433333333333341</v>
      </c>
    </row>
    <row r="61" spans="1:12">
      <c r="A61" t="s">
        <v>3</v>
      </c>
      <c r="B61">
        <v>3</v>
      </c>
      <c r="C61">
        <v>1</v>
      </c>
      <c r="D61">
        <v>10</v>
      </c>
      <c r="E61">
        <v>10000</v>
      </c>
      <c r="F61">
        <v>0</v>
      </c>
      <c r="G61">
        <v>15372</v>
      </c>
      <c r="H61" s="4">
        <f>Table11[[#This Row],[Cell Updates]]/Table11[[#This Row],[Cells / Query]]</f>
        <v>1000</v>
      </c>
      <c r="I61" s="3">
        <f>Table11[[#This Row],[Time (ms)]]/Table11[[#This Row],[Queries]]</f>
        <v>15.372</v>
      </c>
      <c r="J61" s="4">
        <f>Table11[[#This Row],[Cells / Query]]/Table11[[#This Row],[Time / Query (ms)]]*1000</f>
        <v>650.53343741868332</v>
      </c>
      <c r="K61" s="1">
        <f>$B$3/Table11[[#This Row],[Cells / Second]]</f>
        <v>15372</v>
      </c>
      <c r="L61" s="2">
        <f>Table11[[#This Row],[Total  Update (s)]]/60</f>
        <v>256.2</v>
      </c>
    </row>
    <row r="62" spans="1:12">
      <c r="A62" t="s">
        <v>3</v>
      </c>
      <c r="B62">
        <v>3</v>
      </c>
      <c r="C62">
        <v>2</v>
      </c>
      <c r="D62">
        <v>10</v>
      </c>
      <c r="E62">
        <v>10000</v>
      </c>
      <c r="F62">
        <v>0</v>
      </c>
      <c r="G62">
        <v>10662</v>
      </c>
      <c r="H62" s="4">
        <f>Table11[[#This Row],[Cell Updates]]/Table11[[#This Row],[Cells / Query]]</f>
        <v>1000</v>
      </c>
      <c r="I62" s="3">
        <f>Table11[[#This Row],[Time (ms)]]/Table11[[#This Row],[Queries]]</f>
        <v>10.662000000000001</v>
      </c>
      <c r="J62" s="4">
        <f>Table11[[#This Row],[Cells / Query]]/Table11[[#This Row],[Time / Query (ms)]]*1000</f>
        <v>937.91033577190012</v>
      </c>
      <c r="K62" s="1">
        <f>$B$3/Table11[[#This Row],[Cells / Second]]</f>
        <v>10662.000000000002</v>
      </c>
      <c r="L62" s="2">
        <f>Table11[[#This Row],[Total  Update (s)]]/60</f>
        <v>177.70000000000002</v>
      </c>
    </row>
    <row r="63" spans="1:12">
      <c r="A63" t="s">
        <v>3</v>
      </c>
      <c r="B63">
        <v>3</v>
      </c>
      <c r="C63">
        <v>5</v>
      </c>
      <c r="D63">
        <v>10</v>
      </c>
      <c r="E63">
        <v>10000</v>
      </c>
      <c r="F63">
        <v>0</v>
      </c>
      <c r="G63">
        <v>6179</v>
      </c>
      <c r="H63" s="4">
        <f>Table11[[#This Row],[Cell Updates]]/Table11[[#This Row],[Cells / Query]]</f>
        <v>1000</v>
      </c>
      <c r="I63" s="3">
        <f>Table11[[#This Row],[Time (ms)]]/Table11[[#This Row],[Queries]]</f>
        <v>6.1790000000000003</v>
      </c>
      <c r="J63" s="4">
        <f>Table11[[#This Row],[Cells / Query]]/Table11[[#This Row],[Time / Query (ms)]]*1000</f>
        <v>1618.3848519177859</v>
      </c>
      <c r="K63" s="1">
        <f>$B$3/Table11[[#This Row],[Cells / Second]]</f>
        <v>6179.0000000000009</v>
      </c>
      <c r="L63" s="2">
        <f>Table11[[#This Row],[Total  Update (s)]]/60</f>
        <v>102.98333333333335</v>
      </c>
    </row>
    <row r="64" spans="1:12">
      <c r="A64" t="s">
        <v>3</v>
      </c>
      <c r="B64">
        <v>3</v>
      </c>
      <c r="C64">
        <v>10</v>
      </c>
      <c r="D64">
        <v>10</v>
      </c>
      <c r="E64">
        <v>10000</v>
      </c>
      <c r="F64">
        <v>0</v>
      </c>
      <c r="G64">
        <v>5707</v>
      </c>
      <c r="H64" s="4">
        <f>Table11[[#This Row],[Cell Updates]]/Table11[[#This Row],[Cells / Query]]</f>
        <v>1000</v>
      </c>
      <c r="I64" s="3">
        <f>Table11[[#This Row],[Time (ms)]]/Table11[[#This Row],[Queries]]</f>
        <v>5.7069999999999999</v>
      </c>
      <c r="J64" s="4">
        <f>Table11[[#This Row],[Cells / Query]]/Table11[[#This Row],[Time / Query (ms)]]*1000</f>
        <v>1752.2340984755565</v>
      </c>
      <c r="K64" s="1">
        <f>$B$3/Table11[[#This Row],[Cells / Second]]</f>
        <v>5706.9999999999991</v>
      </c>
      <c r="L64" s="2">
        <f>Table11[[#This Row],[Total  Update (s)]]/60</f>
        <v>95.116666666666646</v>
      </c>
    </row>
    <row r="65" spans="1:12">
      <c r="A65" t="s">
        <v>3</v>
      </c>
      <c r="B65">
        <v>3</v>
      </c>
      <c r="C65">
        <v>25</v>
      </c>
      <c r="D65">
        <v>10</v>
      </c>
      <c r="E65">
        <v>10000</v>
      </c>
      <c r="F65">
        <v>0</v>
      </c>
      <c r="G65">
        <v>4204</v>
      </c>
      <c r="H65" s="4">
        <f>Table11[[#This Row],[Cell Updates]]/Table11[[#This Row],[Cells / Query]]</f>
        <v>1000</v>
      </c>
      <c r="I65" s="3">
        <f>Table11[[#This Row],[Time (ms)]]/Table11[[#This Row],[Queries]]</f>
        <v>4.2039999999999997</v>
      </c>
      <c r="J65" s="4">
        <f>Table11[[#This Row],[Cells / Query]]/Table11[[#This Row],[Time / Query (ms)]]*1000</f>
        <v>2378.6869647954331</v>
      </c>
      <c r="K65" s="1">
        <f>$B$3/Table11[[#This Row],[Cells / Second]]</f>
        <v>4204</v>
      </c>
      <c r="L65" s="2">
        <f>Table11[[#This Row],[Total  Update (s)]]/60</f>
        <v>70.066666666666663</v>
      </c>
    </row>
    <row r="66" spans="1:12">
      <c r="A66" t="s">
        <v>3</v>
      </c>
      <c r="B66">
        <v>3</v>
      </c>
      <c r="C66">
        <v>50</v>
      </c>
      <c r="D66">
        <v>10</v>
      </c>
      <c r="E66">
        <v>10000</v>
      </c>
      <c r="F66">
        <v>0</v>
      </c>
      <c r="G66">
        <v>3694</v>
      </c>
      <c r="H66" s="4">
        <f>Table11[[#This Row],[Cell Updates]]/Table11[[#This Row],[Cells / Query]]</f>
        <v>1000</v>
      </c>
      <c r="I66" s="3">
        <f>Table11[[#This Row],[Time (ms)]]/Table11[[#This Row],[Queries]]</f>
        <v>3.694</v>
      </c>
      <c r="J66" s="4">
        <f>Table11[[#This Row],[Cells / Query]]/Table11[[#This Row],[Time / Query (ms)]]*1000</f>
        <v>2707.0925825663239</v>
      </c>
      <c r="K66" s="1">
        <f>$B$3/Table11[[#This Row],[Cells / Second]]</f>
        <v>3694</v>
      </c>
      <c r="L66" s="2">
        <f>Table11[[#This Row],[Total  Update (s)]]/60</f>
        <v>61.56666666666667</v>
      </c>
    </row>
    <row r="67" spans="1:12">
      <c r="A67" t="s">
        <v>3</v>
      </c>
      <c r="B67">
        <v>3</v>
      </c>
      <c r="C67">
        <v>75</v>
      </c>
      <c r="D67">
        <v>10</v>
      </c>
      <c r="E67">
        <v>10000</v>
      </c>
      <c r="F67">
        <v>0</v>
      </c>
      <c r="G67">
        <v>3559</v>
      </c>
      <c r="H67" s="4">
        <f>Table11[[#This Row],[Cell Updates]]/Table11[[#This Row],[Cells / Query]]</f>
        <v>1000</v>
      </c>
      <c r="I67" s="3">
        <f>Table11[[#This Row],[Time (ms)]]/Table11[[#This Row],[Queries]]</f>
        <v>3.5590000000000002</v>
      </c>
      <c r="J67" s="4">
        <f>Table11[[#This Row],[Cells / Query]]/Table11[[#This Row],[Time / Query (ms)]]*1000</f>
        <v>2809.7780275358245</v>
      </c>
      <c r="K67" s="1">
        <f>$B$3/Table11[[#This Row],[Cells / Second]]</f>
        <v>3559</v>
      </c>
      <c r="L67" s="2">
        <f>Table11[[#This Row],[Total  Update (s)]]/60</f>
        <v>59.31666666666667</v>
      </c>
    </row>
    <row r="68" spans="1:12">
      <c r="A68" t="s">
        <v>3</v>
      </c>
      <c r="B68">
        <v>3</v>
      </c>
      <c r="C68">
        <v>100</v>
      </c>
      <c r="D68">
        <v>10</v>
      </c>
      <c r="E68">
        <v>10000</v>
      </c>
      <c r="F68">
        <v>0</v>
      </c>
      <c r="G68">
        <v>3472</v>
      </c>
      <c r="H68" s="4">
        <f>Table11[[#This Row],[Cell Updates]]/Table11[[#This Row],[Cells / Query]]</f>
        <v>1000</v>
      </c>
      <c r="I68" s="3">
        <f>Table11[[#This Row],[Time (ms)]]/Table11[[#This Row],[Queries]]</f>
        <v>3.472</v>
      </c>
      <c r="J68" s="4">
        <f>Table11[[#This Row],[Cells / Query]]/Table11[[#This Row],[Time / Query (ms)]]*1000</f>
        <v>2880.1843317972348</v>
      </c>
      <c r="K68" s="1">
        <f>$B$3/Table11[[#This Row],[Cells / Second]]</f>
        <v>3472.0000000000005</v>
      </c>
      <c r="L68" s="2">
        <f>Table11[[#This Row],[Total  Update (s)]]/60</f>
        <v>57.866666666666674</v>
      </c>
    </row>
    <row r="69" spans="1:12">
      <c r="A69" t="s">
        <v>3</v>
      </c>
      <c r="B69">
        <v>3</v>
      </c>
      <c r="C69">
        <v>150</v>
      </c>
      <c r="D69">
        <v>10</v>
      </c>
      <c r="E69">
        <v>10000</v>
      </c>
      <c r="F69">
        <v>0</v>
      </c>
      <c r="G69">
        <v>3642</v>
      </c>
      <c r="H69" s="4">
        <f>Table11[[#This Row],[Cell Updates]]/Table11[[#This Row],[Cells / Query]]</f>
        <v>1000</v>
      </c>
      <c r="I69" s="3">
        <f>Table11[[#This Row],[Time (ms)]]/Table11[[#This Row],[Queries]]</f>
        <v>3.6419999999999999</v>
      </c>
      <c r="J69" s="4">
        <f>Table11[[#This Row],[Cells / Query]]/Table11[[#This Row],[Time / Query (ms)]]*1000</f>
        <v>2745.7440966501927</v>
      </c>
      <c r="K69" s="1">
        <f>$B$3/Table11[[#This Row],[Cells / Second]]</f>
        <v>3641.9999999999995</v>
      </c>
      <c r="L69" s="2">
        <f>Table11[[#This Row],[Total  Update (s)]]/60</f>
        <v>60.699999999999996</v>
      </c>
    </row>
    <row r="70" spans="1:12">
      <c r="A70" t="s">
        <v>3</v>
      </c>
      <c r="B70">
        <v>3</v>
      </c>
      <c r="C70">
        <v>250</v>
      </c>
      <c r="D70">
        <v>10</v>
      </c>
      <c r="E70">
        <v>10000</v>
      </c>
      <c r="F70">
        <v>0</v>
      </c>
      <c r="G70">
        <v>3045</v>
      </c>
      <c r="H70" s="4">
        <f>Table11[[#This Row],[Cell Updates]]/Table11[[#This Row],[Cells / Query]]</f>
        <v>1000</v>
      </c>
      <c r="I70" s="3">
        <f>Table11[[#This Row],[Time (ms)]]/Table11[[#This Row],[Queries]]</f>
        <v>3.0449999999999999</v>
      </c>
      <c r="J70" s="4">
        <f>Table11[[#This Row],[Cells / Query]]/Table11[[#This Row],[Time / Query (ms)]]*1000</f>
        <v>3284.0722495894911</v>
      </c>
      <c r="K70" s="1">
        <f>$B$3/Table11[[#This Row],[Cells / Second]]</f>
        <v>3045</v>
      </c>
      <c r="L70" s="2">
        <f>Table11[[#This Row],[Total  Update (s)]]/60</f>
        <v>50.75</v>
      </c>
    </row>
    <row r="71" spans="1:12">
      <c r="A71" t="s">
        <v>3</v>
      </c>
      <c r="B71">
        <v>3</v>
      </c>
      <c r="C71">
        <v>500</v>
      </c>
      <c r="D71">
        <v>10</v>
      </c>
      <c r="E71">
        <v>10000</v>
      </c>
      <c r="F71">
        <v>0</v>
      </c>
      <c r="G71">
        <v>2879</v>
      </c>
      <c r="H71" s="4">
        <f>Table11[[#This Row],[Cell Updates]]/Table11[[#This Row],[Cells / Query]]</f>
        <v>1000</v>
      </c>
      <c r="I71" s="3">
        <f>Table11[[#This Row],[Time (ms)]]/Table11[[#This Row],[Queries]]</f>
        <v>2.879</v>
      </c>
      <c r="J71" s="4">
        <f>Table11[[#This Row],[Cells / Query]]/Table11[[#This Row],[Time / Query (ms)]]*1000</f>
        <v>3473.428273706148</v>
      </c>
      <c r="K71" s="1">
        <f>$B$3/Table11[[#This Row],[Cells / Second]]</f>
        <v>2879</v>
      </c>
      <c r="L71" s="2">
        <f>Table11[[#This Row],[Total  Update (s)]]/60</f>
        <v>47.983333333333334</v>
      </c>
    </row>
    <row r="72" spans="1:12">
      <c r="A72" t="s">
        <v>3</v>
      </c>
      <c r="B72">
        <v>3</v>
      </c>
      <c r="C72">
        <v>1</v>
      </c>
      <c r="D72">
        <v>20</v>
      </c>
      <c r="E72">
        <v>10000</v>
      </c>
      <c r="F72">
        <v>0</v>
      </c>
      <c r="G72">
        <v>9083</v>
      </c>
      <c r="H72" s="4">
        <f>Table11[[#This Row],[Cell Updates]]/Table11[[#This Row],[Cells / Query]]</f>
        <v>500</v>
      </c>
      <c r="I72" s="3">
        <f>Table11[[#This Row],[Time (ms)]]/Table11[[#This Row],[Queries]]</f>
        <v>18.166</v>
      </c>
      <c r="J72" s="4">
        <f>Table11[[#This Row],[Cells / Query]]/Table11[[#This Row],[Time / Query (ms)]]*1000</f>
        <v>1100.9578333149841</v>
      </c>
      <c r="K72" s="1">
        <f>$B$3/Table11[[#This Row],[Cells / Second]]</f>
        <v>9083</v>
      </c>
      <c r="L72" s="2">
        <f>Table11[[#This Row],[Total  Update (s)]]/60</f>
        <v>151.38333333333333</v>
      </c>
    </row>
    <row r="73" spans="1:12">
      <c r="A73" t="s">
        <v>3</v>
      </c>
      <c r="B73">
        <v>3</v>
      </c>
      <c r="C73">
        <v>2</v>
      </c>
      <c r="D73">
        <v>20</v>
      </c>
      <c r="E73">
        <v>10000</v>
      </c>
      <c r="F73">
        <v>0</v>
      </c>
      <c r="G73">
        <v>6031</v>
      </c>
      <c r="H73" s="4">
        <f>Table11[[#This Row],[Cell Updates]]/Table11[[#This Row],[Cells / Query]]</f>
        <v>500</v>
      </c>
      <c r="I73" s="3">
        <f>Table11[[#This Row],[Time (ms)]]/Table11[[#This Row],[Queries]]</f>
        <v>12.061999999999999</v>
      </c>
      <c r="J73" s="4">
        <f>Table11[[#This Row],[Cells / Query]]/Table11[[#This Row],[Time / Query (ms)]]*1000</f>
        <v>1658.0998176090202</v>
      </c>
      <c r="K73" s="1">
        <f>$B$3/Table11[[#This Row],[Cells / Second]]</f>
        <v>6030.9999999999991</v>
      </c>
      <c r="L73" s="2">
        <f>Table11[[#This Row],[Total  Update (s)]]/60</f>
        <v>100.51666666666665</v>
      </c>
    </row>
    <row r="74" spans="1:12">
      <c r="A74" t="s">
        <v>3</v>
      </c>
      <c r="B74">
        <v>3</v>
      </c>
      <c r="C74">
        <v>5</v>
      </c>
      <c r="D74">
        <v>20</v>
      </c>
      <c r="E74">
        <v>10000</v>
      </c>
      <c r="F74">
        <v>0</v>
      </c>
      <c r="G74">
        <v>3830</v>
      </c>
      <c r="H74" s="4">
        <f>Table11[[#This Row],[Cell Updates]]/Table11[[#This Row],[Cells / Query]]</f>
        <v>500</v>
      </c>
      <c r="I74" s="3">
        <f>Table11[[#This Row],[Time (ms)]]/Table11[[#This Row],[Queries]]</f>
        <v>7.66</v>
      </c>
      <c r="J74" s="4">
        <f>Table11[[#This Row],[Cells / Query]]/Table11[[#This Row],[Time / Query (ms)]]*1000</f>
        <v>2610.9660574412533</v>
      </c>
      <c r="K74" s="1">
        <f>$B$3/Table11[[#This Row],[Cells / Second]]</f>
        <v>3830</v>
      </c>
      <c r="L74" s="2">
        <f>Table11[[#This Row],[Total  Update (s)]]/60</f>
        <v>63.833333333333336</v>
      </c>
    </row>
    <row r="75" spans="1:12">
      <c r="A75" t="s">
        <v>3</v>
      </c>
      <c r="B75">
        <v>3</v>
      </c>
      <c r="C75">
        <v>10</v>
      </c>
      <c r="D75">
        <v>20</v>
      </c>
      <c r="E75">
        <v>10000</v>
      </c>
      <c r="F75">
        <v>0</v>
      </c>
      <c r="G75">
        <v>3042</v>
      </c>
      <c r="H75" s="4">
        <f>Table11[[#This Row],[Cell Updates]]/Table11[[#This Row],[Cells / Query]]</f>
        <v>500</v>
      </c>
      <c r="I75" s="3">
        <f>Table11[[#This Row],[Time (ms)]]/Table11[[#This Row],[Queries]]</f>
        <v>6.0839999999999996</v>
      </c>
      <c r="J75" s="4">
        <f>Table11[[#This Row],[Cells / Query]]/Table11[[#This Row],[Time / Query (ms)]]*1000</f>
        <v>3287.3109796186723</v>
      </c>
      <c r="K75" s="1">
        <f>$B$3/Table11[[#This Row],[Cells / Second]]</f>
        <v>3041.9999999999995</v>
      </c>
      <c r="L75" s="2">
        <f>Table11[[#This Row],[Total  Update (s)]]/60</f>
        <v>50.699999999999996</v>
      </c>
    </row>
    <row r="76" spans="1:12">
      <c r="A76" t="s">
        <v>3</v>
      </c>
      <c r="B76">
        <v>3</v>
      </c>
      <c r="C76">
        <v>25</v>
      </c>
      <c r="D76">
        <v>20</v>
      </c>
      <c r="E76">
        <v>10000</v>
      </c>
      <c r="F76">
        <v>0</v>
      </c>
      <c r="G76">
        <v>2476</v>
      </c>
      <c r="H76" s="4">
        <f>Table11[[#This Row],[Cell Updates]]/Table11[[#This Row],[Cells / Query]]</f>
        <v>500</v>
      </c>
      <c r="I76" s="3">
        <f>Table11[[#This Row],[Time (ms)]]/Table11[[#This Row],[Queries]]</f>
        <v>4.952</v>
      </c>
      <c r="J76" s="4">
        <f>Table11[[#This Row],[Cells / Query]]/Table11[[#This Row],[Time / Query (ms)]]*1000</f>
        <v>4038.7722132471727</v>
      </c>
      <c r="K76" s="1">
        <f>$B$3/Table11[[#This Row],[Cells / Second]]</f>
        <v>2476</v>
      </c>
      <c r="L76" s="2">
        <f>Table11[[#This Row],[Total  Update (s)]]/60</f>
        <v>41.266666666666666</v>
      </c>
    </row>
    <row r="77" spans="1:12">
      <c r="A77" t="s">
        <v>3</v>
      </c>
      <c r="B77">
        <v>3</v>
      </c>
      <c r="C77">
        <v>50</v>
      </c>
      <c r="D77">
        <v>20</v>
      </c>
      <c r="E77">
        <v>10000</v>
      </c>
      <c r="F77">
        <v>0</v>
      </c>
      <c r="G77">
        <v>2234</v>
      </c>
      <c r="H77" s="4">
        <f>Table11[[#This Row],[Cell Updates]]/Table11[[#This Row],[Cells / Query]]</f>
        <v>500</v>
      </c>
      <c r="I77" s="3">
        <f>Table11[[#This Row],[Time (ms)]]/Table11[[#This Row],[Queries]]</f>
        <v>4.468</v>
      </c>
      <c r="J77" s="4">
        <f>Table11[[#This Row],[Cells / Query]]/Table11[[#This Row],[Time / Query (ms)]]*1000</f>
        <v>4476.2757385854966</v>
      </c>
      <c r="K77" s="1">
        <f>$B$3/Table11[[#This Row],[Cells / Second]]</f>
        <v>2234</v>
      </c>
      <c r="L77" s="2">
        <f>Table11[[#This Row],[Total  Update (s)]]/60</f>
        <v>37.233333333333334</v>
      </c>
    </row>
    <row r="78" spans="1:12">
      <c r="A78" t="s">
        <v>3</v>
      </c>
      <c r="B78">
        <v>3</v>
      </c>
      <c r="C78">
        <v>75</v>
      </c>
      <c r="D78">
        <v>20</v>
      </c>
      <c r="E78">
        <v>10000</v>
      </c>
      <c r="F78">
        <v>0</v>
      </c>
      <c r="G78">
        <v>2061</v>
      </c>
      <c r="H78" s="4">
        <f>Table11[[#This Row],[Cell Updates]]/Table11[[#This Row],[Cells / Query]]</f>
        <v>500</v>
      </c>
      <c r="I78" s="3">
        <f>Table11[[#This Row],[Time (ms)]]/Table11[[#This Row],[Queries]]</f>
        <v>4.1219999999999999</v>
      </c>
      <c r="J78" s="4">
        <f>Table11[[#This Row],[Cells / Query]]/Table11[[#This Row],[Time / Query (ms)]]*1000</f>
        <v>4852.0135856380393</v>
      </c>
      <c r="K78" s="1">
        <f>$B$3/Table11[[#This Row],[Cells / Second]]</f>
        <v>2061</v>
      </c>
      <c r="L78" s="2">
        <f>Table11[[#This Row],[Total  Update (s)]]/60</f>
        <v>34.35</v>
      </c>
    </row>
    <row r="79" spans="1:12">
      <c r="A79" t="s">
        <v>3</v>
      </c>
      <c r="B79">
        <v>3</v>
      </c>
      <c r="C79">
        <v>100</v>
      </c>
      <c r="D79">
        <v>20</v>
      </c>
      <c r="E79">
        <v>10000</v>
      </c>
      <c r="F79">
        <v>0</v>
      </c>
      <c r="G79">
        <v>1978</v>
      </c>
      <c r="H79" s="4">
        <f>Table11[[#This Row],[Cell Updates]]/Table11[[#This Row],[Cells / Query]]</f>
        <v>500</v>
      </c>
      <c r="I79" s="3">
        <f>Table11[[#This Row],[Time (ms)]]/Table11[[#This Row],[Queries]]</f>
        <v>3.956</v>
      </c>
      <c r="J79" s="4">
        <f>Table11[[#This Row],[Cells / Query]]/Table11[[#This Row],[Time / Query (ms)]]*1000</f>
        <v>5055.6117290192115</v>
      </c>
      <c r="K79" s="1">
        <f>$B$3/Table11[[#This Row],[Cells / Second]]</f>
        <v>1978</v>
      </c>
      <c r="L79" s="2">
        <f>Table11[[#This Row],[Total  Update (s)]]/60</f>
        <v>32.966666666666669</v>
      </c>
    </row>
    <row r="80" spans="1:12">
      <c r="A80" t="s">
        <v>3</v>
      </c>
      <c r="B80">
        <v>3</v>
      </c>
      <c r="C80">
        <v>150</v>
      </c>
      <c r="D80">
        <v>20</v>
      </c>
      <c r="E80">
        <v>10000</v>
      </c>
      <c r="F80">
        <v>0</v>
      </c>
      <c r="G80">
        <v>2224</v>
      </c>
      <c r="H80" s="4">
        <f>Table11[[#This Row],[Cell Updates]]/Table11[[#This Row],[Cells / Query]]</f>
        <v>500</v>
      </c>
      <c r="I80" s="3">
        <f>Table11[[#This Row],[Time (ms)]]/Table11[[#This Row],[Queries]]</f>
        <v>4.4480000000000004</v>
      </c>
      <c r="J80" s="4">
        <f>Table11[[#This Row],[Cells / Query]]/Table11[[#This Row],[Time / Query (ms)]]*1000</f>
        <v>4496.4028776978412</v>
      </c>
      <c r="K80" s="1">
        <f>$B$3/Table11[[#This Row],[Cells / Second]]</f>
        <v>2224.0000000000005</v>
      </c>
      <c r="L80" s="2">
        <f>Table11[[#This Row],[Total  Update (s)]]/60</f>
        <v>37.066666666666677</v>
      </c>
    </row>
    <row r="81" spans="1:12">
      <c r="A81" t="s">
        <v>3</v>
      </c>
      <c r="B81">
        <v>3</v>
      </c>
      <c r="C81">
        <v>250</v>
      </c>
      <c r="D81">
        <v>20</v>
      </c>
      <c r="E81">
        <v>10000</v>
      </c>
      <c r="F81">
        <v>0</v>
      </c>
      <c r="G81">
        <v>1785</v>
      </c>
      <c r="H81" s="4">
        <f>Table11[[#This Row],[Cell Updates]]/Table11[[#This Row],[Cells / Query]]</f>
        <v>500</v>
      </c>
      <c r="I81" s="3">
        <f>Table11[[#This Row],[Time (ms)]]/Table11[[#This Row],[Queries]]</f>
        <v>3.57</v>
      </c>
      <c r="J81" s="4">
        <f>Table11[[#This Row],[Cells / Query]]/Table11[[#This Row],[Time / Query (ms)]]*1000</f>
        <v>5602.240896358544</v>
      </c>
      <c r="K81" s="1">
        <f>$B$3/Table11[[#This Row],[Cells / Second]]</f>
        <v>1784.9999999999998</v>
      </c>
      <c r="L81" s="2">
        <f>Table11[[#This Row],[Total  Update (s)]]/60</f>
        <v>29.749999999999996</v>
      </c>
    </row>
    <row r="82" spans="1:12">
      <c r="A82" t="s">
        <v>3</v>
      </c>
      <c r="B82">
        <v>3</v>
      </c>
      <c r="C82">
        <v>500</v>
      </c>
      <c r="D82">
        <v>20</v>
      </c>
      <c r="E82">
        <v>10000</v>
      </c>
      <c r="F82">
        <v>0</v>
      </c>
      <c r="G82">
        <v>1737</v>
      </c>
      <c r="H82" s="4">
        <f>Table11[[#This Row],[Cell Updates]]/Table11[[#This Row],[Cells / Query]]</f>
        <v>500</v>
      </c>
      <c r="I82" s="3">
        <f>Table11[[#This Row],[Time (ms)]]/Table11[[#This Row],[Queries]]</f>
        <v>3.4740000000000002</v>
      </c>
      <c r="J82" s="4">
        <f>Table11[[#This Row],[Cells / Query]]/Table11[[#This Row],[Time / Query (ms)]]*1000</f>
        <v>5757.0523891767416</v>
      </c>
      <c r="K82" s="1">
        <f>$B$3/Table11[[#This Row],[Cells / Second]]</f>
        <v>1737</v>
      </c>
      <c r="L82" s="2">
        <f>Table11[[#This Row],[Total  Update (s)]]/60</f>
        <v>28.95</v>
      </c>
    </row>
    <row r="83" spans="1:12">
      <c r="A83" t="s">
        <v>3</v>
      </c>
      <c r="B83">
        <v>3</v>
      </c>
      <c r="C83">
        <v>1</v>
      </c>
      <c r="D83">
        <v>50</v>
      </c>
      <c r="E83">
        <v>10000</v>
      </c>
      <c r="F83">
        <v>0</v>
      </c>
      <c r="G83">
        <v>4451</v>
      </c>
      <c r="H83" s="4">
        <f>Table11[[#This Row],[Cell Updates]]/Table11[[#This Row],[Cells / Query]]</f>
        <v>200</v>
      </c>
      <c r="I83" s="3">
        <f>Table11[[#This Row],[Time (ms)]]/Table11[[#This Row],[Queries]]</f>
        <v>22.254999999999999</v>
      </c>
      <c r="J83" s="4">
        <f>Table11[[#This Row],[Cells / Query]]/Table11[[#This Row],[Time / Query (ms)]]*1000</f>
        <v>2246.686137946529</v>
      </c>
      <c r="K83" s="1">
        <f>$B$3/Table11[[#This Row],[Cells / Second]]</f>
        <v>4451</v>
      </c>
      <c r="L83" s="2">
        <f>Table11[[#This Row],[Total  Update (s)]]/60</f>
        <v>74.183333333333337</v>
      </c>
    </row>
    <row r="84" spans="1:12">
      <c r="A84" t="s">
        <v>3</v>
      </c>
      <c r="B84">
        <v>3</v>
      </c>
      <c r="C84">
        <v>2</v>
      </c>
      <c r="D84">
        <v>50</v>
      </c>
      <c r="E84">
        <v>10000</v>
      </c>
      <c r="F84">
        <v>0</v>
      </c>
      <c r="G84">
        <v>2928</v>
      </c>
      <c r="H84" s="4">
        <f>Table11[[#This Row],[Cell Updates]]/Table11[[#This Row],[Cells / Query]]</f>
        <v>200</v>
      </c>
      <c r="I84" s="3">
        <f>Table11[[#This Row],[Time (ms)]]/Table11[[#This Row],[Queries]]</f>
        <v>14.64</v>
      </c>
      <c r="J84" s="4">
        <f>Table11[[#This Row],[Cells / Query]]/Table11[[#This Row],[Time / Query (ms)]]*1000</f>
        <v>3415.3005464480875</v>
      </c>
      <c r="K84" s="1">
        <f>$B$3/Table11[[#This Row],[Cells / Second]]</f>
        <v>2928</v>
      </c>
      <c r="L84" s="2">
        <f>Table11[[#This Row],[Total  Update (s)]]/60</f>
        <v>48.8</v>
      </c>
    </row>
    <row r="85" spans="1:12">
      <c r="A85" t="s">
        <v>3</v>
      </c>
      <c r="B85">
        <v>3</v>
      </c>
      <c r="C85">
        <v>5</v>
      </c>
      <c r="D85">
        <v>50</v>
      </c>
      <c r="E85">
        <v>10000</v>
      </c>
      <c r="F85">
        <v>0</v>
      </c>
      <c r="G85">
        <v>2408</v>
      </c>
      <c r="H85" s="4">
        <f>Table11[[#This Row],[Cell Updates]]/Table11[[#This Row],[Cells / Query]]</f>
        <v>200</v>
      </c>
      <c r="I85" s="3">
        <f>Table11[[#This Row],[Time (ms)]]/Table11[[#This Row],[Queries]]</f>
        <v>12.04</v>
      </c>
      <c r="J85" s="4">
        <f>Table11[[#This Row],[Cells / Query]]/Table11[[#This Row],[Time / Query (ms)]]*1000</f>
        <v>4152.8239202657805</v>
      </c>
      <c r="K85" s="1">
        <f>$B$3/Table11[[#This Row],[Cells / Second]]</f>
        <v>2408</v>
      </c>
      <c r="L85" s="2">
        <f>Table11[[#This Row],[Total  Update (s)]]/60</f>
        <v>40.133333333333333</v>
      </c>
    </row>
    <row r="86" spans="1:12">
      <c r="A86" t="s">
        <v>3</v>
      </c>
      <c r="B86">
        <v>3</v>
      </c>
      <c r="C86">
        <v>10</v>
      </c>
      <c r="D86">
        <v>50</v>
      </c>
      <c r="E86">
        <v>10000</v>
      </c>
      <c r="F86">
        <v>0</v>
      </c>
      <c r="G86">
        <v>1839</v>
      </c>
      <c r="H86" s="4">
        <f>Table11[[#This Row],[Cell Updates]]/Table11[[#This Row],[Cells / Query]]</f>
        <v>200</v>
      </c>
      <c r="I86" s="3">
        <f>Table11[[#This Row],[Time (ms)]]/Table11[[#This Row],[Queries]]</f>
        <v>9.1950000000000003</v>
      </c>
      <c r="J86" s="4">
        <f>Table11[[#This Row],[Cells / Query]]/Table11[[#This Row],[Time / Query (ms)]]*1000</f>
        <v>5437.7379010331697</v>
      </c>
      <c r="K86" s="1">
        <f>$B$3/Table11[[#This Row],[Cells / Second]]</f>
        <v>1839.0000000000002</v>
      </c>
      <c r="L86" s="2">
        <f>Table11[[#This Row],[Total  Update (s)]]/60</f>
        <v>30.650000000000002</v>
      </c>
    </row>
    <row r="87" spans="1:12">
      <c r="A87" t="s">
        <v>3</v>
      </c>
      <c r="B87">
        <v>3</v>
      </c>
      <c r="C87">
        <v>25</v>
      </c>
      <c r="D87">
        <v>50</v>
      </c>
      <c r="E87">
        <v>10000</v>
      </c>
      <c r="F87">
        <v>0</v>
      </c>
      <c r="G87">
        <v>1590</v>
      </c>
      <c r="H87" s="4">
        <f>Table11[[#This Row],[Cell Updates]]/Table11[[#This Row],[Cells / Query]]</f>
        <v>200</v>
      </c>
      <c r="I87" s="3">
        <f>Table11[[#This Row],[Time (ms)]]/Table11[[#This Row],[Queries]]</f>
        <v>7.95</v>
      </c>
      <c r="J87" s="4">
        <f>Table11[[#This Row],[Cells / Query]]/Table11[[#This Row],[Time / Query (ms)]]*1000</f>
        <v>6289.3081761006288</v>
      </c>
      <c r="K87" s="1">
        <f>$B$3/Table11[[#This Row],[Cells / Second]]</f>
        <v>1590</v>
      </c>
      <c r="L87" s="2">
        <f>Table11[[#This Row],[Total  Update (s)]]/60</f>
        <v>26.5</v>
      </c>
    </row>
    <row r="88" spans="1:12">
      <c r="A88" t="s">
        <v>3</v>
      </c>
      <c r="B88">
        <v>3</v>
      </c>
      <c r="C88">
        <v>50</v>
      </c>
      <c r="D88">
        <v>50</v>
      </c>
      <c r="E88">
        <v>10000</v>
      </c>
      <c r="F88">
        <v>0</v>
      </c>
      <c r="G88">
        <v>1445</v>
      </c>
      <c r="H88" s="4">
        <f>Table11[[#This Row],[Cell Updates]]/Table11[[#This Row],[Cells / Query]]</f>
        <v>200</v>
      </c>
      <c r="I88" s="3">
        <f>Table11[[#This Row],[Time (ms)]]/Table11[[#This Row],[Queries]]</f>
        <v>7.2249999999999996</v>
      </c>
      <c r="J88" s="4">
        <f>Table11[[#This Row],[Cells / Query]]/Table11[[#This Row],[Time / Query (ms)]]*1000</f>
        <v>6920.415224913495</v>
      </c>
      <c r="K88" s="1">
        <f>$B$3/Table11[[#This Row],[Cells / Second]]</f>
        <v>1445</v>
      </c>
      <c r="L88" s="2">
        <f>Table11[[#This Row],[Total  Update (s)]]/60</f>
        <v>24.083333333333332</v>
      </c>
    </row>
    <row r="89" spans="1:12">
      <c r="A89" t="s">
        <v>3</v>
      </c>
      <c r="B89">
        <v>3</v>
      </c>
      <c r="C89">
        <v>75</v>
      </c>
      <c r="D89">
        <v>50</v>
      </c>
      <c r="E89">
        <v>10000</v>
      </c>
      <c r="F89">
        <v>0</v>
      </c>
      <c r="G89">
        <v>1495</v>
      </c>
      <c r="H89" s="4">
        <f>Table11[[#This Row],[Cell Updates]]/Table11[[#This Row],[Cells / Query]]</f>
        <v>200</v>
      </c>
      <c r="I89" s="3">
        <f>Table11[[#This Row],[Time (ms)]]/Table11[[#This Row],[Queries]]</f>
        <v>7.4749999999999996</v>
      </c>
      <c r="J89" s="4">
        <f>Table11[[#This Row],[Cells / Query]]/Table11[[#This Row],[Time / Query (ms)]]*1000</f>
        <v>6688.9632107023408</v>
      </c>
      <c r="K89" s="1">
        <f>$B$3/Table11[[#This Row],[Cells / Second]]</f>
        <v>1495</v>
      </c>
      <c r="L89" s="2">
        <f>Table11[[#This Row],[Total  Update (s)]]/60</f>
        <v>24.916666666666668</v>
      </c>
    </row>
    <row r="90" spans="1:12">
      <c r="A90" t="s">
        <v>3</v>
      </c>
      <c r="B90">
        <v>3</v>
      </c>
      <c r="C90">
        <v>100</v>
      </c>
      <c r="D90">
        <v>50</v>
      </c>
      <c r="E90">
        <v>10000</v>
      </c>
      <c r="F90">
        <v>0</v>
      </c>
      <c r="G90">
        <v>1283</v>
      </c>
      <c r="H90" s="4">
        <f>Table11[[#This Row],[Cell Updates]]/Table11[[#This Row],[Cells / Query]]</f>
        <v>200</v>
      </c>
      <c r="I90" s="3">
        <f>Table11[[#This Row],[Time (ms)]]/Table11[[#This Row],[Queries]]</f>
        <v>6.415</v>
      </c>
      <c r="J90" s="4">
        <f>Table11[[#This Row],[Cells / Query]]/Table11[[#This Row],[Time / Query (ms)]]*1000</f>
        <v>7794.2322681215901</v>
      </c>
      <c r="K90" s="1">
        <f>$B$3/Table11[[#This Row],[Cells / Second]]</f>
        <v>1283</v>
      </c>
      <c r="L90" s="2">
        <f>Table11[[#This Row],[Total  Update (s)]]/60</f>
        <v>21.383333333333333</v>
      </c>
    </row>
    <row r="91" spans="1:12">
      <c r="A91" t="s">
        <v>3</v>
      </c>
      <c r="B91">
        <v>3</v>
      </c>
      <c r="C91">
        <v>150</v>
      </c>
      <c r="D91">
        <v>50</v>
      </c>
      <c r="E91">
        <v>10000</v>
      </c>
      <c r="F91">
        <v>0</v>
      </c>
      <c r="G91">
        <v>1757</v>
      </c>
      <c r="H91" s="4">
        <f>Table11[[#This Row],[Cell Updates]]/Table11[[#This Row],[Cells / Query]]</f>
        <v>200</v>
      </c>
      <c r="I91" s="3">
        <f>Table11[[#This Row],[Time (ms)]]/Table11[[#This Row],[Queries]]</f>
        <v>8.7850000000000001</v>
      </c>
      <c r="J91" s="4">
        <f>Table11[[#This Row],[Cells / Query]]/Table11[[#This Row],[Time / Query (ms)]]*1000</f>
        <v>5691.519635742743</v>
      </c>
      <c r="K91" s="1">
        <f>$B$3/Table11[[#This Row],[Cells / Second]]</f>
        <v>1757</v>
      </c>
      <c r="L91" s="2">
        <f>Table11[[#This Row],[Total  Update (s)]]/60</f>
        <v>29.283333333333335</v>
      </c>
    </row>
    <row r="92" spans="1:12">
      <c r="A92" t="s">
        <v>3</v>
      </c>
      <c r="B92">
        <v>3</v>
      </c>
      <c r="C92">
        <v>250</v>
      </c>
      <c r="D92">
        <v>50</v>
      </c>
      <c r="E92">
        <v>10000</v>
      </c>
      <c r="F92">
        <v>0</v>
      </c>
      <c r="G92">
        <v>1470</v>
      </c>
      <c r="H92" s="4">
        <f>Table11[[#This Row],[Cell Updates]]/Table11[[#This Row],[Cells / Query]]</f>
        <v>200</v>
      </c>
      <c r="I92" s="3">
        <f>Table11[[#This Row],[Time (ms)]]/Table11[[#This Row],[Queries]]</f>
        <v>7.35</v>
      </c>
      <c r="J92" s="4">
        <f>Table11[[#This Row],[Cells / Query]]/Table11[[#This Row],[Time / Query (ms)]]*1000</f>
        <v>6802.7210884353744</v>
      </c>
      <c r="K92" s="1">
        <f>$B$3/Table11[[#This Row],[Cells / Second]]</f>
        <v>1470</v>
      </c>
      <c r="L92" s="2">
        <f>Table11[[#This Row],[Total  Update (s)]]/60</f>
        <v>24.5</v>
      </c>
    </row>
    <row r="93" spans="1:12">
      <c r="A93" t="s">
        <v>3</v>
      </c>
      <c r="B93">
        <v>3</v>
      </c>
      <c r="C93">
        <v>500</v>
      </c>
      <c r="D93">
        <v>50</v>
      </c>
      <c r="E93">
        <v>10000</v>
      </c>
      <c r="F93">
        <v>0</v>
      </c>
      <c r="G93">
        <v>2772</v>
      </c>
      <c r="H93" s="4">
        <f>Table11[[#This Row],[Cell Updates]]/Table11[[#This Row],[Cells / Query]]</f>
        <v>200</v>
      </c>
      <c r="I93" s="3">
        <f>Table11[[#This Row],[Time (ms)]]/Table11[[#This Row],[Queries]]</f>
        <v>13.86</v>
      </c>
      <c r="J93" s="4">
        <f>Table11[[#This Row],[Cells / Query]]/Table11[[#This Row],[Time / Query (ms)]]*1000</f>
        <v>3607.5036075036078</v>
      </c>
      <c r="K93" s="1">
        <f>$B$3/Table11[[#This Row],[Cells / Second]]</f>
        <v>2772</v>
      </c>
      <c r="L93" s="2">
        <f>Table11[[#This Row],[Total  Update (s)]]/60</f>
        <v>46.2</v>
      </c>
    </row>
    <row r="94" spans="1:12">
      <c r="A94" t="s">
        <v>4</v>
      </c>
      <c r="B94">
        <v>4</v>
      </c>
      <c r="C94">
        <v>1</v>
      </c>
      <c r="D94">
        <v>250</v>
      </c>
      <c r="E94">
        <v>10000</v>
      </c>
      <c r="F94">
        <v>0</v>
      </c>
      <c r="G94">
        <v>416</v>
      </c>
      <c r="H94" s="4">
        <f>Table11[[#This Row],[Cell Updates]]/Table11[[#This Row],[Cells / Query]]</f>
        <v>40</v>
      </c>
      <c r="I94" s="3">
        <f>Table11[[#This Row],[Time (ms)]]/Table11[[#This Row],[Queries]]</f>
        <v>10.4</v>
      </c>
      <c r="J94" s="4">
        <f>Table11[[#This Row],[Cells / Query]]/Table11[[#This Row],[Time / Query (ms)]]*1000</f>
        <v>24038.461538461535</v>
      </c>
      <c r="K94" s="1">
        <f>$B$3/Table11[[#This Row],[Cells / Second]]</f>
        <v>416.00000000000006</v>
      </c>
      <c r="L94" s="2">
        <f>Table11[[#This Row],[Total  Update (s)]]/60</f>
        <v>6.9333333333333345</v>
      </c>
    </row>
    <row r="95" spans="1:12">
      <c r="A95" t="s">
        <v>4</v>
      </c>
      <c r="B95">
        <v>4</v>
      </c>
      <c r="C95">
        <v>2</v>
      </c>
      <c r="D95">
        <v>250</v>
      </c>
      <c r="E95">
        <v>10000</v>
      </c>
      <c r="F95">
        <v>0</v>
      </c>
      <c r="G95">
        <v>185</v>
      </c>
      <c r="H95" s="4">
        <f>Table11[[#This Row],[Cell Updates]]/Table11[[#This Row],[Cells / Query]]</f>
        <v>40</v>
      </c>
      <c r="I95" s="3">
        <f>Table11[[#This Row],[Time (ms)]]/Table11[[#This Row],[Queries]]</f>
        <v>4.625</v>
      </c>
      <c r="J95" s="4">
        <f>Table11[[#This Row],[Cells / Query]]/Table11[[#This Row],[Time / Query (ms)]]*1000</f>
        <v>54054.054054054053</v>
      </c>
      <c r="K95" s="1">
        <f>$B$3/Table11[[#This Row],[Cells / Second]]</f>
        <v>185</v>
      </c>
      <c r="L95" s="2">
        <f>Table11[[#This Row],[Total  Update (s)]]/60</f>
        <v>3.0833333333333335</v>
      </c>
    </row>
    <row r="96" spans="1:12">
      <c r="A96" t="s">
        <v>4</v>
      </c>
      <c r="B96">
        <v>4</v>
      </c>
      <c r="C96">
        <v>5</v>
      </c>
      <c r="D96">
        <v>250</v>
      </c>
      <c r="E96">
        <v>10000</v>
      </c>
      <c r="F96">
        <v>0</v>
      </c>
      <c r="G96">
        <v>84</v>
      </c>
      <c r="H96" s="4">
        <f>Table11[[#This Row],[Cell Updates]]/Table11[[#This Row],[Cells / Query]]</f>
        <v>40</v>
      </c>
      <c r="I96" s="3">
        <f>Table11[[#This Row],[Time (ms)]]/Table11[[#This Row],[Queries]]</f>
        <v>2.1</v>
      </c>
      <c r="J96" s="4">
        <f>Table11[[#This Row],[Cells / Query]]/Table11[[#This Row],[Time / Query (ms)]]*1000</f>
        <v>119047.61904761904</v>
      </c>
      <c r="K96" s="1">
        <f>$B$3/Table11[[#This Row],[Cells / Second]]</f>
        <v>84</v>
      </c>
      <c r="L96" s="2">
        <f>Table11[[#This Row],[Total  Update (s)]]/60</f>
        <v>1.4</v>
      </c>
    </row>
    <row r="97" spans="1:12">
      <c r="A97" t="s">
        <v>4</v>
      </c>
      <c r="B97">
        <v>4</v>
      </c>
      <c r="C97">
        <v>10</v>
      </c>
      <c r="D97">
        <v>250</v>
      </c>
      <c r="E97">
        <v>10000</v>
      </c>
      <c r="F97">
        <v>0</v>
      </c>
      <c r="G97">
        <v>70</v>
      </c>
      <c r="H97" s="4">
        <f>Table11[[#This Row],[Cell Updates]]/Table11[[#This Row],[Cells / Query]]</f>
        <v>40</v>
      </c>
      <c r="I97" s="3">
        <f>Table11[[#This Row],[Time (ms)]]/Table11[[#This Row],[Queries]]</f>
        <v>1.75</v>
      </c>
      <c r="J97" s="4">
        <f>Table11[[#This Row],[Cells / Query]]/Table11[[#This Row],[Time / Query (ms)]]*1000</f>
        <v>142857.14285714287</v>
      </c>
      <c r="K97" s="1">
        <f>$B$3/Table11[[#This Row],[Cells / Second]]</f>
        <v>70</v>
      </c>
      <c r="L97" s="2">
        <f>Table11[[#This Row],[Total  Update (s)]]/60</f>
        <v>1.1666666666666667</v>
      </c>
    </row>
    <row r="98" spans="1:12">
      <c r="A98" t="s">
        <v>4</v>
      </c>
      <c r="B98">
        <v>4</v>
      </c>
      <c r="C98">
        <v>25</v>
      </c>
      <c r="D98">
        <v>250</v>
      </c>
      <c r="E98">
        <v>10000</v>
      </c>
      <c r="F98">
        <v>0</v>
      </c>
      <c r="G98">
        <v>55</v>
      </c>
      <c r="H98" s="4">
        <f>Table11[[#This Row],[Cell Updates]]/Table11[[#This Row],[Cells / Query]]</f>
        <v>40</v>
      </c>
      <c r="I98" s="3">
        <f>Table11[[#This Row],[Time (ms)]]/Table11[[#This Row],[Queries]]</f>
        <v>1.375</v>
      </c>
      <c r="J98" s="4">
        <f>Table11[[#This Row],[Cells / Query]]/Table11[[#This Row],[Time / Query (ms)]]*1000</f>
        <v>181818.18181818182</v>
      </c>
      <c r="K98" s="1">
        <f>$B$3/Table11[[#This Row],[Cells / Second]]</f>
        <v>55</v>
      </c>
      <c r="L98" s="2">
        <f>Table11[[#This Row],[Total  Update (s)]]/60</f>
        <v>0.91666666666666663</v>
      </c>
    </row>
    <row r="99" spans="1:12">
      <c r="A99" t="s">
        <v>4</v>
      </c>
      <c r="B99">
        <v>4</v>
      </c>
      <c r="C99">
        <v>50</v>
      </c>
      <c r="D99">
        <v>250</v>
      </c>
      <c r="E99">
        <v>10000</v>
      </c>
      <c r="F99">
        <v>0</v>
      </c>
      <c r="G99">
        <v>43</v>
      </c>
      <c r="H99" s="4">
        <f>Table11[[#This Row],[Cell Updates]]/Table11[[#This Row],[Cells / Query]]</f>
        <v>40</v>
      </c>
      <c r="I99" s="3">
        <f>Table11[[#This Row],[Time (ms)]]/Table11[[#This Row],[Queries]]</f>
        <v>1.075</v>
      </c>
      <c r="J99" s="4">
        <f>Table11[[#This Row],[Cells / Query]]/Table11[[#This Row],[Time / Query (ms)]]*1000</f>
        <v>232558.13953488372</v>
      </c>
      <c r="K99" s="1">
        <f>$B$3/Table11[[#This Row],[Cells / Second]]</f>
        <v>43</v>
      </c>
      <c r="L99" s="2">
        <f>Table11[[#This Row],[Total  Update (s)]]/60</f>
        <v>0.71666666666666667</v>
      </c>
    </row>
    <row r="100" spans="1:12">
      <c r="A100" t="s">
        <v>4</v>
      </c>
      <c r="B100">
        <v>4</v>
      </c>
      <c r="C100">
        <v>75</v>
      </c>
      <c r="D100">
        <v>250</v>
      </c>
      <c r="E100">
        <v>10000</v>
      </c>
      <c r="F100">
        <v>0</v>
      </c>
      <c r="G100">
        <v>58</v>
      </c>
      <c r="H100" s="4">
        <f>Table11[[#This Row],[Cell Updates]]/Table11[[#This Row],[Cells / Query]]</f>
        <v>40</v>
      </c>
      <c r="I100" s="3">
        <f>Table11[[#This Row],[Time (ms)]]/Table11[[#This Row],[Queries]]</f>
        <v>1.45</v>
      </c>
      <c r="J100" s="4">
        <f>Table11[[#This Row],[Cells / Query]]/Table11[[#This Row],[Time / Query (ms)]]*1000</f>
        <v>172413.79310344829</v>
      </c>
      <c r="K100" s="1">
        <f>$B$3/Table11[[#This Row],[Cells / Second]]</f>
        <v>57.999999999999993</v>
      </c>
      <c r="L100" s="2">
        <f>Table11[[#This Row],[Total  Update (s)]]/60</f>
        <v>0.96666666666666656</v>
      </c>
    </row>
    <row r="101" spans="1:12">
      <c r="A101" t="s">
        <v>4</v>
      </c>
      <c r="B101">
        <v>4</v>
      </c>
      <c r="C101">
        <v>100</v>
      </c>
      <c r="D101">
        <v>250</v>
      </c>
      <c r="E101">
        <v>10000</v>
      </c>
      <c r="F101">
        <v>0</v>
      </c>
      <c r="G101">
        <v>110</v>
      </c>
      <c r="H101" s="4">
        <f>Table11[[#This Row],[Cell Updates]]/Table11[[#This Row],[Cells / Query]]</f>
        <v>40</v>
      </c>
      <c r="I101" s="3">
        <f>Table11[[#This Row],[Time (ms)]]/Table11[[#This Row],[Queries]]</f>
        <v>2.75</v>
      </c>
      <c r="J101" s="4">
        <f>Table11[[#This Row],[Cells / Query]]/Table11[[#This Row],[Time / Query (ms)]]*1000</f>
        <v>90909.090909090912</v>
      </c>
      <c r="K101" s="1">
        <f>$B$3/Table11[[#This Row],[Cells / Second]]</f>
        <v>110</v>
      </c>
      <c r="L101" s="2">
        <f>Table11[[#This Row],[Total  Update (s)]]/60</f>
        <v>1.8333333333333333</v>
      </c>
    </row>
    <row r="102" spans="1:12">
      <c r="A102" t="s">
        <v>4</v>
      </c>
      <c r="B102">
        <v>4</v>
      </c>
      <c r="C102">
        <v>150</v>
      </c>
      <c r="D102">
        <v>250</v>
      </c>
      <c r="E102">
        <v>10000</v>
      </c>
      <c r="F102">
        <v>0</v>
      </c>
      <c r="G102">
        <v>128</v>
      </c>
      <c r="H102" s="4">
        <f>Table11[[#This Row],[Cell Updates]]/Table11[[#This Row],[Cells / Query]]</f>
        <v>40</v>
      </c>
      <c r="I102" s="3">
        <f>Table11[[#This Row],[Time (ms)]]/Table11[[#This Row],[Queries]]</f>
        <v>3.2</v>
      </c>
      <c r="J102" s="4">
        <f>Table11[[#This Row],[Cells / Query]]/Table11[[#This Row],[Time / Query (ms)]]*1000</f>
        <v>78125</v>
      </c>
      <c r="K102" s="1">
        <f>$B$3/Table11[[#This Row],[Cells / Second]]</f>
        <v>128</v>
      </c>
      <c r="L102" s="2">
        <f>Table11[[#This Row],[Total  Update (s)]]/60</f>
        <v>2.1333333333333333</v>
      </c>
    </row>
    <row r="103" spans="1:12">
      <c r="A103" t="s">
        <v>4</v>
      </c>
      <c r="B103">
        <v>4</v>
      </c>
      <c r="C103">
        <v>250</v>
      </c>
      <c r="D103">
        <v>250</v>
      </c>
      <c r="E103">
        <v>10000</v>
      </c>
      <c r="F103">
        <v>0</v>
      </c>
      <c r="G103">
        <v>185</v>
      </c>
      <c r="H103" s="4">
        <f>Table11[[#This Row],[Cell Updates]]/Table11[[#This Row],[Cells / Query]]</f>
        <v>40</v>
      </c>
      <c r="I103" s="3">
        <f>Table11[[#This Row],[Time (ms)]]/Table11[[#This Row],[Queries]]</f>
        <v>4.625</v>
      </c>
      <c r="J103" s="4">
        <f>Table11[[#This Row],[Cells / Query]]/Table11[[#This Row],[Time / Query (ms)]]*1000</f>
        <v>54054.054054054053</v>
      </c>
      <c r="K103" s="1">
        <f>$B$3/Table11[[#This Row],[Cells / Second]]</f>
        <v>185</v>
      </c>
      <c r="L103" s="2">
        <f>Table11[[#This Row],[Total  Update (s)]]/60</f>
        <v>3.0833333333333335</v>
      </c>
    </row>
    <row r="104" spans="1:12">
      <c r="A104" t="s">
        <v>4</v>
      </c>
      <c r="B104">
        <v>4</v>
      </c>
      <c r="C104">
        <v>500</v>
      </c>
      <c r="D104">
        <v>250</v>
      </c>
      <c r="E104">
        <v>10000</v>
      </c>
      <c r="F104">
        <v>0</v>
      </c>
      <c r="G104">
        <v>392</v>
      </c>
      <c r="H104" s="4">
        <f>Table11[[#This Row],[Cell Updates]]/Table11[[#This Row],[Cells / Query]]</f>
        <v>40</v>
      </c>
      <c r="I104" s="3">
        <f>Table11[[#This Row],[Time (ms)]]/Table11[[#This Row],[Queries]]</f>
        <v>9.8000000000000007</v>
      </c>
      <c r="J104" s="4">
        <f>Table11[[#This Row],[Cells / Query]]/Table11[[#This Row],[Time / Query (ms)]]*1000</f>
        <v>25510.204081632652</v>
      </c>
      <c r="K104" s="1">
        <f>$B$3/Table11[[#This Row],[Cells / Second]]</f>
        <v>392</v>
      </c>
      <c r="L104" s="2">
        <f>Table11[[#This Row],[Total  Update (s)]]/60</f>
        <v>6.5333333333333332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67"/>
  <sheetViews>
    <sheetView workbookViewId="0">
      <selection activeCell="K33" sqref="K33"/>
    </sheetView>
  </sheetViews>
  <sheetFormatPr defaultRowHeight="15"/>
  <cols>
    <col min="1" max="1" width="52.28515625" bestFit="1" customWidth="1"/>
    <col min="2" max="2" width="18.28515625" bestFit="1" customWidth="1"/>
    <col min="3" max="3" width="12" customWidth="1"/>
    <col min="4" max="4" width="14.5703125" customWidth="1"/>
    <col min="5" max="5" width="14.42578125" customWidth="1"/>
    <col min="7" max="7" width="12" customWidth="1"/>
    <col min="8" max="8" width="10.140625" customWidth="1"/>
    <col min="9" max="9" width="19.140625" customWidth="1"/>
    <col min="10" max="10" width="15.5703125" style="4" customWidth="1"/>
    <col min="11" max="11" width="17.7109375" style="2" customWidth="1"/>
    <col min="12" max="12" width="18.140625" style="2" customWidth="1"/>
  </cols>
  <sheetData>
    <row r="1" spans="1:12">
      <c r="A1" t="s">
        <v>5</v>
      </c>
      <c r="B1" t="s">
        <v>6</v>
      </c>
      <c r="C1" t="s">
        <v>0</v>
      </c>
      <c r="D1" t="s">
        <v>17</v>
      </c>
      <c r="E1" t="s">
        <v>16</v>
      </c>
      <c r="F1" t="s">
        <v>19</v>
      </c>
      <c r="G1" t="s">
        <v>15</v>
      </c>
      <c r="H1" t="s">
        <v>14</v>
      </c>
      <c r="I1" t="s">
        <v>11</v>
      </c>
      <c r="J1" s="4" t="s">
        <v>7</v>
      </c>
      <c r="K1" t="s">
        <v>12</v>
      </c>
      <c r="L1" s="2" t="s">
        <v>13</v>
      </c>
    </row>
    <row r="2" spans="1:12">
      <c r="A2" t="s">
        <v>20</v>
      </c>
      <c r="B2">
        <v>5</v>
      </c>
      <c r="C2">
        <v>1</v>
      </c>
      <c r="D2">
        <v>249</v>
      </c>
      <c r="E2">
        <v>10000</v>
      </c>
      <c r="F2">
        <v>1</v>
      </c>
      <c r="G2">
        <v>432</v>
      </c>
      <c r="H2">
        <v>40</v>
      </c>
      <c r="I2">
        <f>Table12[[#This Row],[Time (ms)]]/Table12[[#This Row],[Queries]]</f>
        <v>10.8</v>
      </c>
      <c r="J2" s="4">
        <f>Table12[[#This Row],[Cells / Query]]/Table12[[#This Row],[Time / Query (ms)]]*1000</f>
        <v>23055.555555555555</v>
      </c>
      <c r="K2">
        <f>'Raw Data'!$B$3/Table12[[#This Row],[Cells / Second]]</f>
        <v>433.73493975903614</v>
      </c>
      <c r="L2" s="2">
        <f>Table12[[#This Row],[Total  Update (s)]]/60</f>
        <v>7.2289156626506026</v>
      </c>
    </row>
    <row r="3" spans="1:12">
      <c r="A3" t="s">
        <v>20</v>
      </c>
      <c r="B3">
        <v>5</v>
      </c>
      <c r="C3">
        <v>2</v>
      </c>
      <c r="D3">
        <v>249</v>
      </c>
      <c r="E3">
        <v>10000</v>
      </c>
      <c r="F3">
        <v>1</v>
      </c>
      <c r="G3">
        <v>251</v>
      </c>
      <c r="H3">
        <v>40</v>
      </c>
      <c r="I3">
        <f>Table12[[#This Row],[Time (ms)]]/Table12[[#This Row],[Queries]]</f>
        <v>6.2750000000000004</v>
      </c>
      <c r="J3" s="4">
        <f>Table12[[#This Row],[Cells / Query]]/Table12[[#This Row],[Time / Query (ms)]]*1000</f>
        <v>39681.274900398406</v>
      </c>
      <c r="K3">
        <f>'Raw Data'!$B$3/Table12[[#This Row],[Cells / Second]]</f>
        <v>252.00803212851406</v>
      </c>
      <c r="L3" s="2">
        <f>Table12[[#This Row],[Total  Update (s)]]/60</f>
        <v>4.2001338688085674</v>
      </c>
    </row>
    <row r="4" spans="1:12">
      <c r="A4" t="s">
        <v>20</v>
      </c>
      <c r="B4">
        <v>5</v>
      </c>
      <c r="C4">
        <v>5</v>
      </c>
      <c r="D4">
        <v>249</v>
      </c>
      <c r="E4">
        <v>10000</v>
      </c>
      <c r="F4">
        <v>1</v>
      </c>
      <c r="G4">
        <v>117</v>
      </c>
      <c r="H4">
        <v>40</v>
      </c>
      <c r="I4">
        <f>Table12[[#This Row],[Time (ms)]]/Table12[[#This Row],[Queries]]</f>
        <v>2.9249999999999998</v>
      </c>
      <c r="J4" s="4">
        <f>Table12[[#This Row],[Cells / Query]]/Table12[[#This Row],[Time / Query (ms)]]*1000</f>
        <v>85128.20512820514</v>
      </c>
      <c r="K4">
        <f>'Raw Data'!$B$3/Table12[[#This Row],[Cells / Second]]</f>
        <v>117.46987951807228</v>
      </c>
      <c r="L4" s="2">
        <f>Table12[[#This Row],[Total  Update (s)]]/60</f>
        <v>1.9578313253012045</v>
      </c>
    </row>
    <row r="5" spans="1:12">
      <c r="A5" t="s">
        <v>20</v>
      </c>
      <c r="B5">
        <v>5</v>
      </c>
      <c r="C5">
        <v>10</v>
      </c>
      <c r="D5">
        <v>249</v>
      </c>
      <c r="E5">
        <v>10000</v>
      </c>
      <c r="F5">
        <v>1</v>
      </c>
      <c r="G5">
        <v>79</v>
      </c>
      <c r="H5">
        <v>40</v>
      </c>
      <c r="I5">
        <f>Table12[[#This Row],[Time (ms)]]/Table12[[#This Row],[Queries]]</f>
        <v>1.9750000000000001</v>
      </c>
      <c r="J5" s="4">
        <f>Table12[[#This Row],[Cells / Query]]/Table12[[#This Row],[Time / Query (ms)]]*1000</f>
        <v>126075.9493670886</v>
      </c>
      <c r="K5">
        <f>'Raw Data'!$B$3/Table12[[#This Row],[Cells / Second]]</f>
        <v>79.317269076305223</v>
      </c>
      <c r="L5" s="2">
        <f>Table12[[#This Row],[Total  Update (s)]]/60</f>
        <v>1.321954484605087</v>
      </c>
    </row>
    <row r="6" spans="1:12">
      <c r="A6" t="s">
        <v>20</v>
      </c>
      <c r="B6">
        <v>5</v>
      </c>
      <c r="C6">
        <v>25</v>
      </c>
      <c r="D6">
        <v>249</v>
      </c>
      <c r="E6">
        <v>10000</v>
      </c>
      <c r="F6">
        <v>1</v>
      </c>
      <c r="G6">
        <v>60</v>
      </c>
      <c r="H6">
        <v>40</v>
      </c>
      <c r="I6">
        <f>Table12[[#This Row],[Time (ms)]]/Table12[[#This Row],[Queries]]</f>
        <v>1.5</v>
      </c>
      <c r="J6" s="4">
        <f>Table12[[#This Row],[Cells / Query]]/Table12[[#This Row],[Time / Query (ms)]]*1000</f>
        <v>166000</v>
      </c>
      <c r="K6">
        <f>'Raw Data'!$B$3/Table12[[#This Row],[Cells / Second]]</f>
        <v>60.24096385542169</v>
      </c>
      <c r="L6" s="2">
        <f>Table12[[#This Row],[Total  Update (s)]]/60</f>
        <v>1.0040160642570282</v>
      </c>
    </row>
    <row r="7" spans="1:12">
      <c r="A7" t="s">
        <v>20</v>
      </c>
      <c r="B7">
        <v>5</v>
      </c>
      <c r="C7">
        <v>50</v>
      </c>
      <c r="D7">
        <v>249</v>
      </c>
      <c r="E7">
        <v>10000</v>
      </c>
      <c r="F7">
        <v>1</v>
      </c>
      <c r="G7">
        <v>67</v>
      </c>
      <c r="H7">
        <v>40</v>
      </c>
      <c r="I7">
        <f>Table12[[#This Row],[Time (ms)]]/Table12[[#This Row],[Queries]]</f>
        <v>1.675</v>
      </c>
      <c r="J7" s="4">
        <f>Table12[[#This Row],[Cells / Query]]/Table12[[#This Row],[Time / Query (ms)]]*1000</f>
        <v>148656.71641791044</v>
      </c>
      <c r="K7">
        <f>'Raw Data'!$B$3/Table12[[#This Row],[Cells / Second]]</f>
        <v>67.269076305220892</v>
      </c>
      <c r="L7" s="2">
        <f>Table12[[#This Row],[Total  Update (s)]]/60</f>
        <v>1.1211512717536816</v>
      </c>
    </row>
    <row r="8" spans="1:12">
      <c r="A8" t="s">
        <v>20</v>
      </c>
      <c r="B8">
        <v>5</v>
      </c>
      <c r="C8">
        <v>75</v>
      </c>
      <c r="D8">
        <v>249</v>
      </c>
      <c r="E8">
        <v>10000</v>
      </c>
      <c r="F8">
        <v>1</v>
      </c>
      <c r="G8">
        <v>101</v>
      </c>
      <c r="H8">
        <v>40</v>
      </c>
      <c r="I8">
        <f>Table12[[#This Row],[Time (ms)]]/Table12[[#This Row],[Queries]]</f>
        <v>2.5249999999999999</v>
      </c>
      <c r="J8" s="4">
        <f>Table12[[#This Row],[Cells / Query]]/Table12[[#This Row],[Time / Query (ms)]]*1000</f>
        <v>98613.861386138626</v>
      </c>
      <c r="K8">
        <f>'Raw Data'!$B$3/Table12[[#This Row],[Cells / Second]]</f>
        <v>101.40562248995982</v>
      </c>
      <c r="L8" s="2">
        <f>Table12[[#This Row],[Total  Update (s)]]/60</f>
        <v>1.690093708165997</v>
      </c>
    </row>
    <row r="9" spans="1:12">
      <c r="A9" t="s">
        <v>20</v>
      </c>
      <c r="B9">
        <v>5</v>
      </c>
      <c r="C9">
        <v>100</v>
      </c>
      <c r="D9">
        <v>249</v>
      </c>
      <c r="E9">
        <v>10000</v>
      </c>
      <c r="F9">
        <v>1</v>
      </c>
      <c r="G9">
        <v>119</v>
      </c>
      <c r="H9">
        <v>40</v>
      </c>
      <c r="I9">
        <f>Table12[[#This Row],[Time (ms)]]/Table12[[#This Row],[Queries]]</f>
        <v>2.9750000000000001</v>
      </c>
      <c r="J9" s="4">
        <f>Table12[[#This Row],[Cells / Query]]/Table12[[#This Row],[Time / Query (ms)]]*1000</f>
        <v>83697.478991596639</v>
      </c>
      <c r="K9">
        <f>'Raw Data'!$B$3/Table12[[#This Row],[Cells / Second]]</f>
        <v>119.47791164658635</v>
      </c>
      <c r="L9" s="2">
        <f>Table12[[#This Row],[Total  Update (s)]]/60</f>
        <v>1.9912985274431059</v>
      </c>
    </row>
    <row r="10" spans="1:12">
      <c r="A10" t="s">
        <v>20</v>
      </c>
      <c r="B10">
        <v>5</v>
      </c>
      <c r="C10">
        <v>150</v>
      </c>
      <c r="D10">
        <v>249</v>
      </c>
      <c r="E10">
        <v>10000</v>
      </c>
      <c r="F10">
        <v>1</v>
      </c>
      <c r="G10">
        <v>134</v>
      </c>
      <c r="H10">
        <v>40</v>
      </c>
      <c r="I10">
        <f>Table12[[#This Row],[Time (ms)]]/Table12[[#This Row],[Queries]]</f>
        <v>3.35</v>
      </c>
      <c r="J10" s="4">
        <f>Table12[[#This Row],[Cells / Query]]/Table12[[#This Row],[Time / Query (ms)]]*1000</f>
        <v>74328.358208955222</v>
      </c>
      <c r="K10">
        <f>'Raw Data'!$B$3/Table12[[#This Row],[Cells / Second]]</f>
        <v>134.53815261044178</v>
      </c>
      <c r="L10" s="2">
        <f>Table12[[#This Row],[Total  Update (s)]]/60</f>
        <v>2.2423025435073631</v>
      </c>
    </row>
    <row r="11" spans="1:12">
      <c r="A11" t="s">
        <v>20</v>
      </c>
      <c r="B11">
        <v>5</v>
      </c>
      <c r="C11">
        <v>250</v>
      </c>
      <c r="D11">
        <v>249</v>
      </c>
      <c r="E11">
        <v>10000</v>
      </c>
      <c r="F11">
        <v>1</v>
      </c>
      <c r="G11">
        <v>224</v>
      </c>
      <c r="H11">
        <v>40</v>
      </c>
      <c r="I11">
        <f>Table12[[#This Row],[Time (ms)]]/Table12[[#This Row],[Queries]]</f>
        <v>5.6</v>
      </c>
      <c r="J11" s="4">
        <f>Table12[[#This Row],[Cells / Query]]/Table12[[#This Row],[Time / Query (ms)]]*1000</f>
        <v>44464.285714285717</v>
      </c>
      <c r="K11">
        <f>'Raw Data'!$B$3/Table12[[#This Row],[Cells / Second]]</f>
        <v>224.89959839357428</v>
      </c>
      <c r="L11" s="2">
        <f>Table12[[#This Row],[Total  Update (s)]]/60</f>
        <v>3.7483266398929045</v>
      </c>
    </row>
    <row r="12" spans="1:12">
      <c r="A12" t="s">
        <v>20</v>
      </c>
      <c r="B12">
        <v>5</v>
      </c>
      <c r="C12">
        <v>500</v>
      </c>
      <c r="D12">
        <v>249</v>
      </c>
      <c r="E12">
        <v>10000</v>
      </c>
      <c r="F12">
        <v>1</v>
      </c>
      <c r="G12">
        <v>471</v>
      </c>
      <c r="H12">
        <v>40</v>
      </c>
      <c r="I12">
        <f>Table12[[#This Row],[Time (ms)]]/Table12[[#This Row],[Queries]]</f>
        <v>11.775</v>
      </c>
      <c r="J12" s="4">
        <f>Table12[[#This Row],[Cells / Query]]/Table12[[#This Row],[Time / Query (ms)]]*1000</f>
        <v>21146.496815286624</v>
      </c>
      <c r="K12">
        <f>'Raw Data'!$B$3/Table12[[#This Row],[Cells / Second]]</f>
        <v>472.89156626506025</v>
      </c>
      <c r="L12" s="2">
        <f>Table12[[#This Row],[Total  Update (s)]]/60</f>
        <v>7.881526104417671</v>
      </c>
    </row>
    <row r="13" spans="1:12">
      <c r="A13" t="s">
        <v>20</v>
      </c>
      <c r="B13">
        <v>5</v>
      </c>
      <c r="C13">
        <v>1</v>
      </c>
      <c r="D13">
        <v>240</v>
      </c>
      <c r="E13">
        <v>10000</v>
      </c>
      <c r="F13">
        <v>10</v>
      </c>
      <c r="G13">
        <v>1166</v>
      </c>
      <c r="H13">
        <v>40</v>
      </c>
      <c r="I13">
        <f>Table12[[#This Row],[Time (ms)]]/Table12[[#This Row],[Queries]]</f>
        <v>29.15</v>
      </c>
      <c r="J13" s="4">
        <f>Table12[[#This Row],[Cells / Query]]/Table12[[#This Row],[Time / Query (ms)]]*1000</f>
        <v>8233.2761578044592</v>
      </c>
      <c r="K13">
        <f>'Raw Data'!$B$3/Table12[[#This Row],[Cells / Second]]</f>
        <v>1214.5833333333335</v>
      </c>
      <c r="L13" s="2">
        <f>Table12[[#This Row],[Total  Update (s)]]/60</f>
        <v>20.243055555555557</v>
      </c>
    </row>
    <row r="14" spans="1:12">
      <c r="A14" t="s">
        <v>20</v>
      </c>
      <c r="B14">
        <v>5</v>
      </c>
      <c r="C14">
        <v>2</v>
      </c>
      <c r="D14">
        <v>240</v>
      </c>
      <c r="E14">
        <v>10000</v>
      </c>
      <c r="F14">
        <v>10</v>
      </c>
      <c r="G14">
        <v>995</v>
      </c>
      <c r="H14">
        <v>40</v>
      </c>
      <c r="I14">
        <f>Table12[[#This Row],[Time (ms)]]/Table12[[#This Row],[Queries]]</f>
        <v>24.875</v>
      </c>
      <c r="J14" s="4">
        <f>Table12[[#This Row],[Cells / Query]]/Table12[[#This Row],[Time / Query (ms)]]*1000</f>
        <v>9648.2412060301504</v>
      </c>
      <c r="K14">
        <f>'Raw Data'!$B$3/Table12[[#This Row],[Cells / Second]]</f>
        <v>1036.4583333333335</v>
      </c>
      <c r="L14" s="2">
        <f>Table12[[#This Row],[Total  Update (s)]]/60</f>
        <v>17.274305555555557</v>
      </c>
    </row>
    <row r="15" spans="1:12">
      <c r="A15" t="s">
        <v>20</v>
      </c>
      <c r="B15">
        <v>5</v>
      </c>
      <c r="C15">
        <v>5</v>
      </c>
      <c r="D15">
        <v>240</v>
      </c>
      <c r="E15">
        <v>10000</v>
      </c>
      <c r="F15">
        <v>10</v>
      </c>
      <c r="G15">
        <v>699</v>
      </c>
      <c r="H15">
        <v>40</v>
      </c>
      <c r="I15">
        <f>Table12[[#This Row],[Time (ms)]]/Table12[[#This Row],[Queries]]</f>
        <v>17.475000000000001</v>
      </c>
      <c r="J15" s="4">
        <f>Table12[[#This Row],[Cells / Query]]/Table12[[#This Row],[Time / Query (ms)]]*1000</f>
        <v>13733.905579399141</v>
      </c>
      <c r="K15">
        <f>'Raw Data'!$B$3/Table12[[#This Row],[Cells / Second]]</f>
        <v>728.125</v>
      </c>
      <c r="L15" s="2">
        <f>Table12[[#This Row],[Total  Update (s)]]/60</f>
        <v>12.135416666666666</v>
      </c>
    </row>
    <row r="16" spans="1:12">
      <c r="A16" t="s">
        <v>20</v>
      </c>
      <c r="B16">
        <v>5</v>
      </c>
      <c r="C16">
        <v>10</v>
      </c>
      <c r="D16">
        <v>240</v>
      </c>
      <c r="E16">
        <v>10000</v>
      </c>
      <c r="F16">
        <v>10</v>
      </c>
      <c r="G16">
        <v>906</v>
      </c>
      <c r="H16">
        <v>40</v>
      </c>
      <c r="I16">
        <f>Table12[[#This Row],[Time (ms)]]/Table12[[#This Row],[Queries]]</f>
        <v>22.65</v>
      </c>
      <c r="J16" s="4">
        <f>Table12[[#This Row],[Cells / Query]]/Table12[[#This Row],[Time / Query (ms)]]*1000</f>
        <v>10596.026490066226</v>
      </c>
      <c r="K16">
        <f>'Raw Data'!$B$3/Table12[[#This Row],[Cells / Second]]</f>
        <v>943.74999999999989</v>
      </c>
      <c r="L16" s="2">
        <f>Table12[[#This Row],[Total  Update (s)]]/60</f>
        <v>15.729166666666664</v>
      </c>
    </row>
    <row r="17" spans="1:12">
      <c r="A17" t="s">
        <v>20</v>
      </c>
      <c r="B17">
        <v>5</v>
      </c>
      <c r="C17">
        <v>25</v>
      </c>
      <c r="D17">
        <v>240</v>
      </c>
      <c r="E17">
        <v>10000</v>
      </c>
      <c r="F17">
        <v>10</v>
      </c>
      <c r="G17">
        <v>805</v>
      </c>
      <c r="H17">
        <v>40</v>
      </c>
      <c r="I17">
        <f>Table12[[#This Row],[Time (ms)]]/Table12[[#This Row],[Queries]]</f>
        <v>20.125</v>
      </c>
      <c r="J17" s="4">
        <f>Table12[[#This Row],[Cells / Query]]/Table12[[#This Row],[Time / Query (ms)]]*1000</f>
        <v>11925.465838509315</v>
      </c>
      <c r="K17">
        <f>'Raw Data'!$B$3/Table12[[#This Row],[Cells / Second]]</f>
        <v>838.54166666666674</v>
      </c>
      <c r="L17" s="2">
        <f>Table12[[#This Row],[Total  Update (s)]]/60</f>
        <v>13.975694444444446</v>
      </c>
    </row>
    <row r="18" spans="1:12">
      <c r="A18" t="s">
        <v>20</v>
      </c>
      <c r="B18">
        <v>5</v>
      </c>
      <c r="C18">
        <v>50</v>
      </c>
      <c r="D18">
        <v>240</v>
      </c>
      <c r="E18">
        <v>10000</v>
      </c>
      <c r="F18">
        <v>10</v>
      </c>
      <c r="G18">
        <v>828</v>
      </c>
      <c r="H18">
        <v>40</v>
      </c>
      <c r="I18">
        <f>Table12[[#This Row],[Time (ms)]]/Table12[[#This Row],[Queries]]</f>
        <v>20.7</v>
      </c>
      <c r="J18" s="4">
        <f>Table12[[#This Row],[Cells / Query]]/Table12[[#This Row],[Time / Query (ms)]]*1000</f>
        <v>11594.202898550724</v>
      </c>
      <c r="K18">
        <f>'Raw Data'!$B$3/Table12[[#This Row],[Cells / Second]]</f>
        <v>862.5</v>
      </c>
      <c r="L18" s="2">
        <f>Table12[[#This Row],[Total  Update (s)]]/60</f>
        <v>14.375</v>
      </c>
    </row>
    <row r="19" spans="1:12">
      <c r="A19" t="s">
        <v>20</v>
      </c>
      <c r="B19">
        <v>5</v>
      </c>
      <c r="C19">
        <v>75</v>
      </c>
      <c r="D19">
        <v>240</v>
      </c>
      <c r="E19">
        <v>10000</v>
      </c>
      <c r="F19">
        <v>10</v>
      </c>
      <c r="G19">
        <v>1252</v>
      </c>
      <c r="H19">
        <v>40</v>
      </c>
      <c r="I19">
        <f>Table12[[#This Row],[Time (ms)]]/Table12[[#This Row],[Queries]]</f>
        <v>31.3</v>
      </c>
      <c r="J19" s="4">
        <f>Table12[[#This Row],[Cells / Query]]/Table12[[#This Row],[Time / Query (ms)]]*1000</f>
        <v>7667.7316293929716</v>
      </c>
      <c r="K19">
        <f>'Raw Data'!$B$3/Table12[[#This Row],[Cells / Second]]</f>
        <v>1304.1666666666665</v>
      </c>
      <c r="L19" s="2">
        <f>Table12[[#This Row],[Total  Update (s)]]/60</f>
        <v>21.736111111111107</v>
      </c>
    </row>
    <row r="20" spans="1:12">
      <c r="A20" t="s">
        <v>20</v>
      </c>
      <c r="B20">
        <v>5</v>
      </c>
      <c r="C20">
        <v>100</v>
      </c>
      <c r="D20">
        <v>240</v>
      </c>
      <c r="E20">
        <v>10000</v>
      </c>
      <c r="F20">
        <v>10</v>
      </c>
      <c r="G20">
        <v>1377</v>
      </c>
      <c r="H20">
        <v>40</v>
      </c>
      <c r="I20">
        <f>Table12[[#This Row],[Time (ms)]]/Table12[[#This Row],[Queries]]</f>
        <v>34.424999999999997</v>
      </c>
      <c r="J20" s="4">
        <f>Table12[[#This Row],[Cells / Query]]/Table12[[#This Row],[Time / Query (ms)]]*1000</f>
        <v>6971.6775599128541</v>
      </c>
      <c r="K20">
        <f>'Raw Data'!$B$3/Table12[[#This Row],[Cells / Second]]</f>
        <v>1434.375</v>
      </c>
      <c r="L20" s="2">
        <f>Table12[[#This Row],[Total  Update (s)]]/60</f>
        <v>23.90625</v>
      </c>
    </row>
    <row r="21" spans="1:12">
      <c r="A21" t="s">
        <v>20</v>
      </c>
      <c r="B21">
        <v>5</v>
      </c>
      <c r="C21">
        <v>150</v>
      </c>
      <c r="D21">
        <v>240</v>
      </c>
      <c r="E21">
        <v>10000</v>
      </c>
      <c r="F21">
        <v>10</v>
      </c>
      <c r="G21">
        <v>2074</v>
      </c>
      <c r="H21">
        <v>40</v>
      </c>
      <c r="I21">
        <f>Table12[[#This Row],[Time (ms)]]/Table12[[#This Row],[Queries]]</f>
        <v>51.85</v>
      </c>
      <c r="J21" s="4">
        <f>Table12[[#This Row],[Cells / Query]]/Table12[[#This Row],[Time / Query (ms)]]*1000</f>
        <v>4628.7367405978785</v>
      </c>
      <c r="K21">
        <f>'Raw Data'!$B$3/Table12[[#This Row],[Cells / Second]]</f>
        <v>2160.4166666666665</v>
      </c>
      <c r="L21" s="2">
        <f>Table12[[#This Row],[Total  Update (s)]]/60</f>
        <v>36.006944444444443</v>
      </c>
    </row>
    <row r="22" spans="1:12">
      <c r="A22" t="s">
        <v>20</v>
      </c>
      <c r="B22">
        <v>5</v>
      </c>
      <c r="C22">
        <v>250</v>
      </c>
      <c r="D22">
        <v>240</v>
      </c>
      <c r="E22">
        <v>10000</v>
      </c>
      <c r="F22">
        <v>10</v>
      </c>
      <c r="G22">
        <v>3994</v>
      </c>
      <c r="H22">
        <v>40</v>
      </c>
      <c r="I22">
        <f>Table12[[#This Row],[Time (ms)]]/Table12[[#This Row],[Queries]]</f>
        <v>99.85</v>
      </c>
      <c r="J22" s="4">
        <f>Table12[[#This Row],[Cells / Query]]/Table12[[#This Row],[Time / Query (ms)]]*1000</f>
        <v>2403.6054081121683</v>
      </c>
      <c r="K22">
        <f>'Raw Data'!$B$3/Table12[[#This Row],[Cells / Second]]</f>
        <v>4160.416666666667</v>
      </c>
      <c r="L22" s="2">
        <f>Table12[[#This Row],[Total  Update (s)]]/60</f>
        <v>69.340277777777786</v>
      </c>
    </row>
    <row r="23" spans="1:12">
      <c r="A23" t="s">
        <v>20</v>
      </c>
      <c r="B23">
        <v>5</v>
      </c>
      <c r="C23">
        <v>500</v>
      </c>
      <c r="D23">
        <v>240</v>
      </c>
      <c r="E23">
        <v>10000</v>
      </c>
      <c r="F23">
        <v>10</v>
      </c>
      <c r="G23">
        <v>7132</v>
      </c>
      <c r="H23">
        <v>40</v>
      </c>
      <c r="I23">
        <f>Table12[[#This Row],[Time (ms)]]/Table12[[#This Row],[Queries]]</f>
        <v>178.3</v>
      </c>
      <c r="J23" s="4">
        <f>Table12[[#This Row],[Cells / Query]]/Table12[[#This Row],[Time / Query (ms)]]*1000</f>
        <v>1346.045989904655</v>
      </c>
      <c r="K23">
        <f>'Raw Data'!$B$3/Table12[[#This Row],[Cells / Second]]</f>
        <v>7429.166666666667</v>
      </c>
      <c r="L23" s="2">
        <f>Table12[[#This Row],[Total  Update (s)]]/60</f>
        <v>123.81944444444444</v>
      </c>
    </row>
    <row r="24" spans="1:12">
      <c r="A24" t="s">
        <v>20</v>
      </c>
      <c r="B24">
        <v>5</v>
      </c>
      <c r="C24">
        <v>1</v>
      </c>
      <c r="D24">
        <v>230</v>
      </c>
      <c r="E24">
        <v>10000</v>
      </c>
      <c r="F24">
        <v>20</v>
      </c>
      <c r="G24">
        <v>1188</v>
      </c>
      <c r="H24">
        <v>40</v>
      </c>
      <c r="I24">
        <f>Table12[[#This Row],[Time (ms)]]/Table12[[#This Row],[Queries]]</f>
        <v>29.7</v>
      </c>
      <c r="J24" s="4">
        <f>Table12[[#This Row],[Cells / Query]]/Table12[[#This Row],[Time / Query (ms)]]*1000</f>
        <v>7744.1077441077441</v>
      </c>
      <c r="K24">
        <f>'Raw Data'!$B$3/Table12[[#This Row],[Cells / Second]]</f>
        <v>1291.304347826087</v>
      </c>
      <c r="L24" s="2">
        <f>Table12[[#This Row],[Total  Update (s)]]/60</f>
        <v>21.521739130434785</v>
      </c>
    </row>
    <row r="25" spans="1:12">
      <c r="A25" t="s">
        <v>20</v>
      </c>
      <c r="B25">
        <v>5</v>
      </c>
      <c r="C25">
        <v>2</v>
      </c>
      <c r="D25">
        <v>230</v>
      </c>
      <c r="E25">
        <v>10000</v>
      </c>
      <c r="F25">
        <v>20</v>
      </c>
      <c r="G25">
        <v>736</v>
      </c>
      <c r="H25">
        <v>40</v>
      </c>
      <c r="I25">
        <f>Table12[[#This Row],[Time (ms)]]/Table12[[#This Row],[Queries]]</f>
        <v>18.399999999999999</v>
      </c>
      <c r="J25" s="4">
        <f>Table12[[#This Row],[Cells / Query]]/Table12[[#This Row],[Time / Query (ms)]]*1000</f>
        <v>12500.000000000002</v>
      </c>
      <c r="K25">
        <f>'Raw Data'!$B$3/Table12[[#This Row],[Cells / Second]]</f>
        <v>799.99999999999989</v>
      </c>
      <c r="L25" s="2">
        <f>Table12[[#This Row],[Total  Update (s)]]/60</f>
        <v>13.333333333333332</v>
      </c>
    </row>
    <row r="26" spans="1:12">
      <c r="A26" t="s">
        <v>20</v>
      </c>
      <c r="B26">
        <v>5</v>
      </c>
      <c r="C26">
        <v>5</v>
      </c>
      <c r="D26">
        <v>230</v>
      </c>
      <c r="E26">
        <v>10000</v>
      </c>
      <c r="F26">
        <v>20</v>
      </c>
      <c r="G26">
        <v>1006</v>
      </c>
      <c r="H26">
        <v>40</v>
      </c>
      <c r="I26">
        <f>Table12[[#This Row],[Time (ms)]]/Table12[[#This Row],[Queries]]</f>
        <v>25.15</v>
      </c>
      <c r="J26" s="4">
        <f>Table12[[#This Row],[Cells / Query]]/Table12[[#This Row],[Time / Query (ms)]]*1000</f>
        <v>9145.1292246520879</v>
      </c>
      <c r="K26">
        <f>'Raw Data'!$B$3/Table12[[#This Row],[Cells / Second]]</f>
        <v>1093.4782608695652</v>
      </c>
      <c r="L26" s="2">
        <f>Table12[[#This Row],[Total  Update (s)]]/60</f>
        <v>18.224637681159422</v>
      </c>
    </row>
    <row r="27" spans="1:12">
      <c r="A27" t="s">
        <v>20</v>
      </c>
      <c r="B27">
        <v>5</v>
      </c>
      <c r="C27">
        <v>10</v>
      </c>
      <c r="D27">
        <v>230</v>
      </c>
      <c r="E27">
        <v>10000</v>
      </c>
      <c r="F27">
        <v>20</v>
      </c>
      <c r="G27">
        <v>661</v>
      </c>
      <c r="H27">
        <v>40</v>
      </c>
      <c r="I27">
        <f>Table12[[#This Row],[Time (ms)]]/Table12[[#This Row],[Queries]]</f>
        <v>16.524999999999999</v>
      </c>
      <c r="J27" s="4">
        <f>Table12[[#This Row],[Cells / Query]]/Table12[[#This Row],[Time / Query (ms)]]*1000</f>
        <v>13918.305597579427</v>
      </c>
      <c r="K27">
        <f>'Raw Data'!$B$3/Table12[[#This Row],[Cells / Second]]</f>
        <v>718.47826086956513</v>
      </c>
      <c r="L27" s="2">
        <f>Table12[[#This Row],[Total  Update (s)]]/60</f>
        <v>11.974637681159418</v>
      </c>
    </row>
    <row r="28" spans="1:12">
      <c r="A28" t="s">
        <v>20</v>
      </c>
      <c r="B28">
        <v>5</v>
      </c>
      <c r="C28">
        <v>25</v>
      </c>
      <c r="D28">
        <v>230</v>
      </c>
      <c r="E28">
        <v>10000</v>
      </c>
      <c r="F28">
        <v>20</v>
      </c>
      <c r="G28">
        <v>860</v>
      </c>
      <c r="H28">
        <v>40</v>
      </c>
      <c r="I28">
        <f>Table12[[#This Row],[Time (ms)]]/Table12[[#This Row],[Queries]]</f>
        <v>21.5</v>
      </c>
      <c r="J28" s="4">
        <f>Table12[[#This Row],[Cells / Query]]/Table12[[#This Row],[Time / Query (ms)]]*1000</f>
        <v>10697.674418604651</v>
      </c>
      <c r="K28">
        <f>'Raw Data'!$B$3/Table12[[#This Row],[Cells / Second]]</f>
        <v>934.78260869565224</v>
      </c>
      <c r="L28" s="2">
        <f>Table12[[#This Row],[Total  Update (s)]]/60</f>
        <v>15.579710144927537</v>
      </c>
    </row>
    <row r="29" spans="1:12">
      <c r="A29" t="s">
        <v>20</v>
      </c>
      <c r="B29">
        <v>5</v>
      </c>
      <c r="C29">
        <v>50</v>
      </c>
      <c r="D29">
        <v>230</v>
      </c>
      <c r="E29">
        <v>10000</v>
      </c>
      <c r="F29">
        <v>20</v>
      </c>
      <c r="G29">
        <v>870</v>
      </c>
      <c r="H29">
        <v>40</v>
      </c>
      <c r="I29">
        <f>Table12[[#This Row],[Time (ms)]]/Table12[[#This Row],[Queries]]</f>
        <v>21.75</v>
      </c>
      <c r="J29" s="4">
        <f>Table12[[#This Row],[Cells / Query]]/Table12[[#This Row],[Time / Query (ms)]]*1000</f>
        <v>10574.712643678162</v>
      </c>
      <c r="K29">
        <f>'Raw Data'!$B$3/Table12[[#This Row],[Cells / Second]]</f>
        <v>945.65217391304338</v>
      </c>
      <c r="L29" s="2">
        <f>Table12[[#This Row],[Total  Update (s)]]/60</f>
        <v>15.760869565217389</v>
      </c>
    </row>
    <row r="30" spans="1:12">
      <c r="A30" t="s">
        <v>20</v>
      </c>
      <c r="B30">
        <v>5</v>
      </c>
      <c r="C30">
        <v>75</v>
      </c>
      <c r="D30">
        <v>230</v>
      </c>
      <c r="E30">
        <v>10000</v>
      </c>
      <c r="F30">
        <v>20</v>
      </c>
      <c r="G30">
        <v>1336</v>
      </c>
      <c r="H30">
        <v>40</v>
      </c>
      <c r="I30">
        <f>Table12[[#This Row],[Time (ms)]]/Table12[[#This Row],[Queries]]</f>
        <v>33.4</v>
      </c>
      <c r="J30" s="4">
        <f>Table12[[#This Row],[Cells / Query]]/Table12[[#This Row],[Time / Query (ms)]]*1000</f>
        <v>6886.2275449101799</v>
      </c>
      <c r="K30">
        <f>'Raw Data'!$B$3/Table12[[#This Row],[Cells / Second]]</f>
        <v>1452.1739130434783</v>
      </c>
      <c r="L30" s="2">
        <f>Table12[[#This Row],[Total  Update (s)]]/60</f>
        <v>24.202898550724637</v>
      </c>
    </row>
    <row r="31" spans="1:12">
      <c r="A31" t="s">
        <v>20</v>
      </c>
      <c r="B31">
        <v>5</v>
      </c>
      <c r="C31">
        <v>100</v>
      </c>
      <c r="D31">
        <v>230</v>
      </c>
      <c r="E31">
        <v>10000</v>
      </c>
      <c r="F31">
        <v>20</v>
      </c>
      <c r="G31">
        <v>1369</v>
      </c>
      <c r="H31">
        <v>40</v>
      </c>
      <c r="I31">
        <f>Table12[[#This Row],[Time (ms)]]/Table12[[#This Row],[Queries]]</f>
        <v>34.225000000000001</v>
      </c>
      <c r="J31" s="4">
        <f>Table12[[#This Row],[Cells / Query]]/Table12[[#This Row],[Time / Query (ms)]]*1000</f>
        <v>6720.2337472607733</v>
      </c>
      <c r="K31">
        <f>'Raw Data'!$B$3/Table12[[#This Row],[Cells / Second]]</f>
        <v>1488.0434782608697</v>
      </c>
      <c r="L31" s="2">
        <f>Table12[[#This Row],[Total  Update (s)]]/60</f>
        <v>24.800724637681164</v>
      </c>
    </row>
    <row r="32" spans="1:12">
      <c r="A32" t="s">
        <v>20</v>
      </c>
      <c r="B32">
        <v>5</v>
      </c>
      <c r="C32">
        <v>150</v>
      </c>
      <c r="D32">
        <v>230</v>
      </c>
      <c r="E32">
        <v>10000</v>
      </c>
      <c r="F32">
        <v>20</v>
      </c>
      <c r="G32">
        <v>2451</v>
      </c>
      <c r="H32">
        <v>40</v>
      </c>
      <c r="I32">
        <f>Table12[[#This Row],[Time (ms)]]/Table12[[#This Row],[Queries]]</f>
        <v>61.274999999999999</v>
      </c>
      <c r="J32" s="4">
        <f>Table12[[#This Row],[Cells / Query]]/Table12[[#This Row],[Time / Query (ms)]]*1000</f>
        <v>3753.5699714402285</v>
      </c>
      <c r="K32">
        <f>'Raw Data'!$B$3/Table12[[#This Row],[Cells / Second]]</f>
        <v>2664.1304347826085</v>
      </c>
      <c r="L32" s="2">
        <f>Table12[[#This Row],[Total  Update (s)]]/60</f>
        <v>44.402173913043477</v>
      </c>
    </row>
    <row r="33" spans="1:12">
      <c r="A33" t="s">
        <v>20</v>
      </c>
      <c r="B33">
        <v>5</v>
      </c>
      <c r="C33">
        <v>250</v>
      </c>
      <c r="D33">
        <v>230</v>
      </c>
      <c r="E33">
        <v>10000</v>
      </c>
      <c r="F33">
        <v>20</v>
      </c>
      <c r="G33">
        <v>3731</v>
      </c>
      <c r="H33">
        <v>40</v>
      </c>
      <c r="I33">
        <f>Table12[[#This Row],[Time (ms)]]/Table12[[#This Row],[Queries]]</f>
        <v>93.275000000000006</v>
      </c>
      <c r="J33" s="4">
        <f>Table12[[#This Row],[Cells / Query]]/Table12[[#This Row],[Time / Query (ms)]]*1000</f>
        <v>2465.8268560707584</v>
      </c>
      <c r="K33">
        <f>'Raw Data'!$B$3/Table12[[#This Row],[Cells / Second]]</f>
        <v>4055.434782608696</v>
      </c>
      <c r="L33" s="2">
        <f>Table12[[#This Row],[Total  Update (s)]]/60</f>
        <v>67.590579710144937</v>
      </c>
    </row>
    <row r="34" spans="1:12">
      <c r="A34" t="s">
        <v>20</v>
      </c>
      <c r="B34">
        <v>5</v>
      </c>
      <c r="C34">
        <v>500</v>
      </c>
      <c r="D34">
        <v>230</v>
      </c>
      <c r="E34">
        <v>10000</v>
      </c>
      <c r="F34">
        <v>20</v>
      </c>
      <c r="G34">
        <v>7059</v>
      </c>
      <c r="H34">
        <v>40</v>
      </c>
      <c r="I34">
        <f>Table12[[#This Row],[Time (ms)]]/Table12[[#This Row],[Queries]]</f>
        <v>176.47499999999999</v>
      </c>
      <c r="J34" s="4">
        <f>Table12[[#This Row],[Cells / Query]]/Table12[[#This Row],[Time / Query (ms)]]*1000</f>
        <v>1303.3007508145631</v>
      </c>
      <c r="K34">
        <f>'Raw Data'!$B$3/Table12[[#This Row],[Cells / Second]]</f>
        <v>7672.8260869565211</v>
      </c>
      <c r="L34" s="2">
        <f>Table12[[#This Row],[Total  Update (s)]]/60</f>
        <v>127.88043478260869</v>
      </c>
    </row>
    <row r="35" spans="1:12">
      <c r="A35" t="s">
        <v>20</v>
      </c>
      <c r="B35">
        <v>5</v>
      </c>
      <c r="C35">
        <v>1</v>
      </c>
      <c r="D35">
        <v>200</v>
      </c>
      <c r="E35">
        <v>10000</v>
      </c>
      <c r="F35">
        <v>50</v>
      </c>
      <c r="G35">
        <v>1130</v>
      </c>
      <c r="H35">
        <v>40</v>
      </c>
      <c r="I35">
        <f>Table12[[#This Row],[Time (ms)]]/Table12[[#This Row],[Queries]]</f>
        <v>28.25</v>
      </c>
      <c r="J35" s="4">
        <f>Table12[[#This Row],[Cells / Query]]/Table12[[#This Row],[Time / Query (ms)]]*1000</f>
        <v>7079.646017699115</v>
      </c>
      <c r="K35">
        <f>'Raw Data'!$B$3/Table12[[#This Row],[Cells / Second]]</f>
        <v>1412.5</v>
      </c>
      <c r="L35" s="2">
        <f>Table12[[#This Row],[Total  Update (s)]]/60</f>
        <v>23.541666666666668</v>
      </c>
    </row>
    <row r="36" spans="1:12">
      <c r="A36" t="s">
        <v>20</v>
      </c>
      <c r="B36">
        <v>5</v>
      </c>
      <c r="C36">
        <v>2</v>
      </c>
      <c r="D36">
        <v>200</v>
      </c>
      <c r="E36">
        <v>10000</v>
      </c>
      <c r="F36">
        <v>50</v>
      </c>
      <c r="G36">
        <v>1072</v>
      </c>
      <c r="H36">
        <v>40</v>
      </c>
      <c r="I36">
        <f>Table12[[#This Row],[Time (ms)]]/Table12[[#This Row],[Queries]]</f>
        <v>26.8</v>
      </c>
      <c r="J36" s="4">
        <f>Table12[[#This Row],[Cells / Query]]/Table12[[#This Row],[Time / Query (ms)]]*1000</f>
        <v>7462.686567164179</v>
      </c>
      <c r="K36">
        <f>'Raw Data'!$B$3/Table12[[#This Row],[Cells / Second]]</f>
        <v>1340</v>
      </c>
      <c r="L36" s="2">
        <f>Table12[[#This Row],[Total  Update (s)]]/60</f>
        <v>22.333333333333332</v>
      </c>
    </row>
    <row r="37" spans="1:12">
      <c r="A37" t="s">
        <v>20</v>
      </c>
      <c r="B37">
        <v>5</v>
      </c>
      <c r="C37">
        <v>5</v>
      </c>
      <c r="D37">
        <v>200</v>
      </c>
      <c r="E37">
        <v>10000</v>
      </c>
      <c r="F37">
        <v>50</v>
      </c>
      <c r="G37">
        <v>755</v>
      </c>
      <c r="H37">
        <v>40</v>
      </c>
      <c r="I37">
        <f>Table12[[#This Row],[Time (ms)]]/Table12[[#This Row],[Queries]]</f>
        <v>18.875</v>
      </c>
      <c r="J37" s="4">
        <f>Table12[[#This Row],[Cells / Query]]/Table12[[#This Row],[Time / Query (ms)]]*1000</f>
        <v>10596.026490066226</v>
      </c>
      <c r="K37">
        <f>'Raw Data'!$B$3/Table12[[#This Row],[Cells / Second]]</f>
        <v>943.74999999999989</v>
      </c>
      <c r="L37" s="2">
        <f>Table12[[#This Row],[Total  Update (s)]]/60</f>
        <v>15.729166666666664</v>
      </c>
    </row>
    <row r="38" spans="1:12">
      <c r="A38" t="s">
        <v>20</v>
      </c>
      <c r="B38">
        <v>5</v>
      </c>
      <c r="C38">
        <v>10</v>
      </c>
      <c r="D38">
        <v>200</v>
      </c>
      <c r="E38">
        <v>10000</v>
      </c>
      <c r="F38">
        <v>50</v>
      </c>
      <c r="G38">
        <v>570</v>
      </c>
      <c r="H38">
        <v>40</v>
      </c>
      <c r="I38">
        <f>Table12[[#This Row],[Time (ms)]]/Table12[[#This Row],[Queries]]</f>
        <v>14.25</v>
      </c>
      <c r="J38" s="4">
        <f>Table12[[#This Row],[Cells / Query]]/Table12[[#This Row],[Time / Query (ms)]]*1000</f>
        <v>14035.087719298244</v>
      </c>
      <c r="K38">
        <f>'Raw Data'!$B$3/Table12[[#This Row],[Cells / Second]]</f>
        <v>712.50000000000011</v>
      </c>
      <c r="L38" s="2">
        <f>Table12[[#This Row],[Total  Update (s)]]/60</f>
        <v>11.875000000000002</v>
      </c>
    </row>
    <row r="39" spans="1:12">
      <c r="A39" t="s">
        <v>20</v>
      </c>
      <c r="B39">
        <v>5</v>
      </c>
      <c r="C39">
        <v>25</v>
      </c>
      <c r="D39">
        <v>200</v>
      </c>
      <c r="E39">
        <v>10000</v>
      </c>
      <c r="F39">
        <v>50</v>
      </c>
      <c r="G39">
        <v>534</v>
      </c>
      <c r="H39">
        <v>40</v>
      </c>
      <c r="I39">
        <f>Table12[[#This Row],[Time (ms)]]/Table12[[#This Row],[Queries]]</f>
        <v>13.35</v>
      </c>
      <c r="J39" s="4">
        <f>Table12[[#This Row],[Cells / Query]]/Table12[[#This Row],[Time / Query (ms)]]*1000</f>
        <v>14981.273408239702</v>
      </c>
      <c r="K39">
        <f>'Raw Data'!$B$3/Table12[[#This Row],[Cells / Second]]</f>
        <v>667.49999999999989</v>
      </c>
      <c r="L39" s="2">
        <f>Table12[[#This Row],[Total  Update (s)]]/60</f>
        <v>11.124999999999998</v>
      </c>
    </row>
    <row r="40" spans="1:12">
      <c r="A40" t="s">
        <v>20</v>
      </c>
      <c r="B40">
        <v>5</v>
      </c>
      <c r="C40">
        <v>50</v>
      </c>
      <c r="D40">
        <v>200</v>
      </c>
      <c r="E40">
        <v>10000</v>
      </c>
      <c r="F40">
        <v>50</v>
      </c>
      <c r="G40">
        <v>815</v>
      </c>
      <c r="H40">
        <v>40</v>
      </c>
      <c r="I40">
        <f>Table12[[#This Row],[Time (ms)]]/Table12[[#This Row],[Queries]]</f>
        <v>20.375</v>
      </c>
      <c r="J40" s="4">
        <f>Table12[[#This Row],[Cells / Query]]/Table12[[#This Row],[Time / Query (ms)]]*1000</f>
        <v>9815.9509202453992</v>
      </c>
      <c r="K40">
        <f>'Raw Data'!$B$3/Table12[[#This Row],[Cells / Second]]</f>
        <v>1018.75</v>
      </c>
      <c r="L40" s="2">
        <f>Table12[[#This Row],[Total  Update (s)]]/60</f>
        <v>16.979166666666668</v>
      </c>
    </row>
    <row r="41" spans="1:12">
      <c r="A41" t="s">
        <v>20</v>
      </c>
      <c r="B41">
        <v>5</v>
      </c>
      <c r="C41">
        <v>75</v>
      </c>
      <c r="D41">
        <v>200</v>
      </c>
      <c r="E41">
        <v>10000</v>
      </c>
      <c r="F41">
        <v>50</v>
      </c>
      <c r="G41">
        <v>915</v>
      </c>
      <c r="H41">
        <v>40</v>
      </c>
      <c r="I41">
        <f>Table12[[#This Row],[Time (ms)]]/Table12[[#This Row],[Queries]]</f>
        <v>22.875</v>
      </c>
      <c r="J41" s="4">
        <f>Table12[[#This Row],[Cells / Query]]/Table12[[#This Row],[Time / Query (ms)]]*1000</f>
        <v>8743.1693989071046</v>
      </c>
      <c r="K41">
        <f>'Raw Data'!$B$3/Table12[[#This Row],[Cells / Second]]</f>
        <v>1143.75</v>
      </c>
      <c r="L41" s="2">
        <f>Table12[[#This Row],[Total  Update (s)]]/60</f>
        <v>19.0625</v>
      </c>
    </row>
    <row r="42" spans="1:12">
      <c r="A42" t="s">
        <v>20</v>
      </c>
      <c r="B42">
        <v>5</v>
      </c>
      <c r="C42">
        <v>100</v>
      </c>
      <c r="D42">
        <v>200</v>
      </c>
      <c r="E42">
        <v>10000</v>
      </c>
      <c r="F42">
        <v>50</v>
      </c>
      <c r="G42">
        <v>1250</v>
      </c>
      <c r="H42">
        <v>40</v>
      </c>
      <c r="I42">
        <f>Table12[[#This Row],[Time (ms)]]/Table12[[#This Row],[Queries]]</f>
        <v>31.25</v>
      </c>
      <c r="J42" s="4">
        <f>Table12[[#This Row],[Cells / Query]]/Table12[[#This Row],[Time / Query (ms)]]*1000</f>
        <v>6400</v>
      </c>
      <c r="K42">
        <f>'Raw Data'!$B$3/Table12[[#This Row],[Cells / Second]]</f>
        <v>1562.5</v>
      </c>
      <c r="L42" s="2">
        <f>Table12[[#This Row],[Total  Update (s)]]/60</f>
        <v>26.041666666666668</v>
      </c>
    </row>
    <row r="43" spans="1:12">
      <c r="A43" t="s">
        <v>20</v>
      </c>
      <c r="B43">
        <v>5</v>
      </c>
      <c r="C43">
        <v>150</v>
      </c>
      <c r="D43">
        <v>200</v>
      </c>
      <c r="E43">
        <v>10000</v>
      </c>
      <c r="F43">
        <v>50</v>
      </c>
      <c r="G43">
        <v>2070</v>
      </c>
      <c r="H43">
        <v>40</v>
      </c>
      <c r="I43">
        <f>Table12[[#This Row],[Time (ms)]]/Table12[[#This Row],[Queries]]</f>
        <v>51.75</v>
      </c>
      <c r="J43" s="4">
        <f>Table12[[#This Row],[Cells / Query]]/Table12[[#This Row],[Time / Query (ms)]]*1000</f>
        <v>3864.7342995169079</v>
      </c>
      <c r="K43">
        <f>'Raw Data'!$B$3/Table12[[#This Row],[Cells / Second]]</f>
        <v>2587.5000000000005</v>
      </c>
      <c r="L43" s="2">
        <f>Table12[[#This Row],[Total  Update (s)]]/60</f>
        <v>43.125000000000007</v>
      </c>
    </row>
    <row r="44" spans="1:12">
      <c r="A44" t="s">
        <v>20</v>
      </c>
      <c r="B44">
        <v>5</v>
      </c>
      <c r="C44">
        <v>250</v>
      </c>
      <c r="D44">
        <v>200</v>
      </c>
      <c r="E44">
        <v>10000</v>
      </c>
      <c r="F44">
        <v>50</v>
      </c>
      <c r="G44">
        <v>3680</v>
      </c>
      <c r="H44">
        <v>40</v>
      </c>
      <c r="I44">
        <f>Table12[[#This Row],[Time (ms)]]/Table12[[#This Row],[Queries]]</f>
        <v>92</v>
      </c>
      <c r="J44" s="4">
        <f>Table12[[#This Row],[Cells / Query]]/Table12[[#This Row],[Time / Query (ms)]]*1000</f>
        <v>2173.9130434782605</v>
      </c>
      <c r="K44">
        <f>'Raw Data'!$B$3/Table12[[#This Row],[Cells / Second]]</f>
        <v>4600.0000000000009</v>
      </c>
      <c r="L44" s="2">
        <f>Table12[[#This Row],[Total  Update (s)]]/60</f>
        <v>76.666666666666686</v>
      </c>
    </row>
    <row r="45" spans="1:12">
      <c r="A45" t="s">
        <v>20</v>
      </c>
      <c r="B45">
        <v>5</v>
      </c>
      <c r="C45">
        <v>500</v>
      </c>
      <c r="D45">
        <v>200</v>
      </c>
      <c r="E45">
        <v>10000</v>
      </c>
      <c r="F45">
        <v>50</v>
      </c>
      <c r="G45">
        <v>6721</v>
      </c>
      <c r="H45">
        <v>40</v>
      </c>
      <c r="I45">
        <f>Table12[[#This Row],[Time (ms)]]/Table12[[#This Row],[Queries]]</f>
        <v>168.02500000000001</v>
      </c>
      <c r="J45" s="4">
        <f>Table12[[#This Row],[Cells / Query]]/Table12[[#This Row],[Time / Query (ms)]]*1000</f>
        <v>1190.2990626394881</v>
      </c>
      <c r="K45">
        <f>'Raw Data'!$B$3/Table12[[#This Row],[Cells / Second]]</f>
        <v>8401.25</v>
      </c>
      <c r="L45" s="2">
        <f>Table12[[#This Row],[Total  Update (s)]]/60</f>
        <v>140.02083333333334</v>
      </c>
    </row>
    <row r="46" spans="1:12">
      <c r="A46" t="s">
        <v>20</v>
      </c>
      <c r="B46">
        <v>5</v>
      </c>
      <c r="C46">
        <v>1</v>
      </c>
      <c r="D46">
        <v>150</v>
      </c>
      <c r="E46">
        <v>10000</v>
      </c>
      <c r="F46">
        <v>100</v>
      </c>
      <c r="G46">
        <v>1151</v>
      </c>
      <c r="H46">
        <v>40</v>
      </c>
      <c r="I46">
        <f>Table12[[#This Row],[Time (ms)]]/Table12[[#This Row],[Queries]]</f>
        <v>28.774999999999999</v>
      </c>
      <c r="J46" s="4">
        <f>Table12[[#This Row],[Cells / Query]]/Table12[[#This Row],[Time / Query (ms)]]*1000</f>
        <v>5212.8583840139017</v>
      </c>
      <c r="K46">
        <f>'Raw Data'!$B$3/Table12[[#This Row],[Cells / Second]]</f>
        <v>1918.333333333333</v>
      </c>
      <c r="L46" s="2">
        <f>Table12[[#This Row],[Total  Update (s)]]/60</f>
        <v>31.972222222222218</v>
      </c>
    </row>
    <row r="47" spans="1:12">
      <c r="A47" t="s">
        <v>20</v>
      </c>
      <c r="B47">
        <v>5</v>
      </c>
      <c r="C47">
        <v>2</v>
      </c>
      <c r="D47">
        <v>150</v>
      </c>
      <c r="E47">
        <v>10000</v>
      </c>
      <c r="F47">
        <v>100</v>
      </c>
      <c r="G47">
        <v>944</v>
      </c>
      <c r="H47">
        <v>40</v>
      </c>
      <c r="I47">
        <f>Table12[[#This Row],[Time (ms)]]/Table12[[#This Row],[Queries]]</f>
        <v>23.6</v>
      </c>
      <c r="J47" s="4">
        <f>Table12[[#This Row],[Cells / Query]]/Table12[[#This Row],[Time / Query (ms)]]*1000</f>
        <v>6355.9322033898306</v>
      </c>
      <c r="K47">
        <f>'Raw Data'!$B$3/Table12[[#This Row],[Cells / Second]]</f>
        <v>1573.3333333333333</v>
      </c>
      <c r="L47" s="2">
        <f>Table12[[#This Row],[Total  Update (s)]]/60</f>
        <v>26.222222222222221</v>
      </c>
    </row>
    <row r="48" spans="1:12">
      <c r="A48" t="s">
        <v>20</v>
      </c>
      <c r="B48">
        <v>5</v>
      </c>
      <c r="C48">
        <v>5</v>
      </c>
      <c r="D48">
        <v>150</v>
      </c>
      <c r="E48">
        <v>10000</v>
      </c>
      <c r="F48">
        <v>100</v>
      </c>
      <c r="G48">
        <v>902</v>
      </c>
      <c r="H48">
        <v>40</v>
      </c>
      <c r="I48">
        <f>Table12[[#This Row],[Time (ms)]]/Table12[[#This Row],[Queries]]</f>
        <v>22.55</v>
      </c>
      <c r="J48" s="4">
        <f>Table12[[#This Row],[Cells / Query]]/Table12[[#This Row],[Time / Query (ms)]]*1000</f>
        <v>6651.8847006651877</v>
      </c>
      <c r="K48">
        <f>'Raw Data'!$B$3/Table12[[#This Row],[Cells / Second]]</f>
        <v>1503.3333333333335</v>
      </c>
      <c r="L48" s="2">
        <f>Table12[[#This Row],[Total  Update (s)]]/60</f>
        <v>25.055555555555557</v>
      </c>
    </row>
    <row r="49" spans="1:12">
      <c r="A49" t="s">
        <v>20</v>
      </c>
      <c r="B49">
        <v>5</v>
      </c>
      <c r="C49">
        <v>10</v>
      </c>
      <c r="D49">
        <v>150</v>
      </c>
      <c r="E49">
        <v>10000</v>
      </c>
      <c r="F49">
        <v>100</v>
      </c>
      <c r="G49">
        <v>691</v>
      </c>
      <c r="H49">
        <v>40</v>
      </c>
      <c r="I49">
        <f>Table12[[#This Row],[Time (ms)]]/Table12[[#This Row],[Queries]]</f>
        <v>17.274999999999999</v>
      </c>
      <c r="J49" s="4">
        <f>Table12[[#This Row],[Cells / Query]]/Table12[[#This Row],[Time / Query (ms)]]*1000</f>
        <v>8683.0680173661367</v>
      </c>
      <c r="K49">
        <f>'Raw Data'!$B$3/Table12[[#This Row],[Cells / Second]]</f>
        <v>1151.6666666666665</v>
      </c>
      <c r="L49" s="2">
        <f>Table12[[#This Row],[Total  Update (s)]]/60</f>
        <v>19.194444444444443</v>
      </c>
    </row>
    <row r="50" spans="1:12">
      <c r="A50" t="s">
        <v>20</v>
      </c>
      <c r="B50">
        <v>5</v>
      </c>
      <c r="C50">
        <v>25</v>
      </c>
      <c r="D50">
        <v>150</v>
      </c>
      <c r="E50">
        <v>10000</v>
      </c>
      <c r="F50">
        <v>100</v>
      </c>
      <c r="G50">
        <v>831</v>
      </c>
      <c r="H50">
        <v>40</v>
      </c>
      <c r="I50">
        <f>Table12[[#This Row],[Time (ms)]]/Table12[[#This Row],[Queries]]</f>
        <v>20.774999999999999</v>
      </c>
      <c r="J50" s="4">
        <f>Table12[[#This Row],[Cells / Query]]/Table12[[#This Row],[Time / Query (ms)]]*1000</f>
        <v>7220.2166064981957</v>
      </c>
      <c r="K50">
        <f>'Raw Data'!$B$3/Table12[[#This Row],[Cells / Second]]</f>
        <v>1384.9999999999998</v>
      </c>
      <c r="L50" s="2">
        <f>Table12[[#This Row],[Total  Update (s)]]/60</f>
        <v>23.083333333333329</v>
      </c>
    </row>
    <row r="51" spans="1:12">
      <c r="A51" t="s">
        <v>20</v>
      </c>
      <c r="B51">
        <v>5</v>
      </c>
      <c r="C51">
        <v>50</v>
      </c>
      <c r="D51">
        <v>150</v>
      </c>
      <c r="E51">
        <v>10000</v>
      </c>
      <c r="F51">
        <v>100</v>
      </c>
      <c r="G51">
        <v>827</v>
      </c>
      <c r="H51">
        <v>40</v>
      </c>
      <c r="I51">
        <f>Table12[[#This Row],[Time (ms)]]/Table12[[#This Row],[Queries]]</f>
        <v>20.675000000000001</v>
      </c>
      <c r="J51" s="4">
        <f>Table12[[#This Row],[Cells / Query]]/Table12[[#This Row],[Time / Query (ms)]]*1000</f>
        <v>7255.1390568319221</v>
      </c>
      <c r="K51">
        <f>'Raw Data'!$B$3/Table12[[#This Row],[Cells / Second]]</f>
        <v>1378.3333333333335</v>
      </c>
      <c r="L51" s="2">
        <f>Table12[[#This Row],[Total  Update (s)]]/60</f>
        <v>22.972222222222225</v>
      </c>
    </row>
    <row r="52" spans="1:12">
      <c r="A52" t="s">
        <v>20</v>
      </c>
      <c r="B52">
        <v>5</v>
      </c>
      <c r="C52">
        <v>75</v>
      </c>
      <c r="D52">
        <v>150</v>
      </c>
      <c r="E52">
        <v>10000</v>
      </c>
      <c r="F52">
        <v>100</v>
      </c>
      <c r="G52">
        <v>1099</v>
      </c>
      <c r="H52">
        <v>40</v>
      </c>
      <c r="I52">
        <f>Table12[[#This Row],[Time (ms)]]/Table12[[#This Row],[Queries]]</f>
        <v>27.475000000000001</v>
      </c>
      <c r="J52" s="4">
        <f>Table12[[#This Row],[Cells / Query]]/Table12[[#This Row],[Time / Query (ms)]]*1000</f>
        <v>5459.508644222019</v>
      </c>
      <c r="K52">
        <f>'Raw Data'!$B$3/Table12[[#This Row],[Cells / Second]]</f>
        <v>1831.666666666667</v>
      </c>
      <c r="L52" s="2">
        <f>Table12[[#This Row],[Total  Update (s)]]/60</f>
        <v>30.527777777777782</v>
      </c>
    </row>
    <row r="53" spans="1:12">
      <c r="A53" t="s">
        <v>20</v>
      </c>
      <c r="B53">
        <v>5</v>
      </c>
      <c r="C53">
        <v>100</v>
      </c>
      <c r="D53">
        <v>150</v>
      </c>
      <c r="E53">
        <v>10000</v>
      </c>
      <c r="F53">
        <v>100</v>
      </c>
      <c r="G53">
        <v>1191</v>
      </c>
      <c r="H53">
        <v>40</v>
      </c>
      <c r="I53">
        <f>Table12[[#This Row],[Time (ms)]]/Table12[[#This Row],[Queries]]</f>
        <v>29.774999999999999</v>
      </c>
      <c r="J53" s="4">
        <f>Table12[[#This Row],[Cells / Query]]/Table12[[#This Row],[Time / Query (ms)]]*1000</f>
        <v>5037.7833753148616</v>
      </c>
      <c r="K53">
        <f>'Raw Data'!$B$3/Table12[[#This Row],[Cells / Second]]</f>
        <v>1985</v>
      </c>
      <c r="L53" s="2">
        <f>Table12[[#This Row],[Total  Update (s)]]/60</f>
        <v>33.083333333333336</v>
      </c>
    </row>
    <row r="54" spans="1:12">
      <c r="A54" t="s">
        <v>20</v>
      </c>
      <c r="B54">
        <v>5</v>
      </c>
      <c r="C54">
        <v>150</v>
      </c>
      <c r="D54">
        <v>150</v>
      </c>
      <c r="E54">
        <v>10000</v>
      </c>
      <c r="F54">
        <v>100</v>
      </c>
      <c r="G54">
        <v>2087</v>
      </c>
      <c r="H54">
        <v>40</v>
      </c>
      <c r="I54">
        <f>Table12[[#This Row],[Time (ms)]]/Table12[[#This Row],[Queries]]</f>
        <v>52.174999999999997</v>
      </c>
      <c r="J54" s="4">
        <f>Table12[[#This Row],[Cells / Query]]/Table12[[#This Row],[Time / Query (ms)]]*1000</f>
        <v>2874.9401054144705</v>
      </c>
      <c r="K54">
        <f>'Raw Data'!$B$3/Table12[[#This Row],[Cells / Second]]</f>
        <v>3478.3333333333335</v>
      </c>
      <c r="L54" s="2">
        <f>Table12[[#This Row],[Total  Update (s)]]/60</f>
        <v>57.972222222222221</v>
      </c>
    </row>
    <row r="55" spans="1:12">
      <c r="A55" t="s">
        <v>20</v>
      </c>
      <c r="B55">
        <v>5</v>
      </c>
      <c r="C55">
        <v>250</v>
      </c>
      <c r="D55">
        <v>150</v>
      </c>
      <c r="E55">
        <v>10000</v>
      </c>
      <c r="F55">
        <v>100</v>
      </c>
      <c r="G55">
        <v>3565</v>
      </c>
      <c r="H55">
        <v>40</v>
      </c>
      <c r="I55">
        <f>Table12[[#This Row],[Time (ms)]]/Table12[[#This Row],[Queries]]</f>
        <v>89.125</v>
      </c>
      <c r="J55" s="4">
        <f>Table12[[#This Row],[Cells / Query]]/Table12[[#This Row],[Time / Query (ms)]]*1000</f>
        <v>1683.0294530154276</v>
      </c>
      <c r="K55">
        <f>'Raw Data'!$B$3/Table12[[#This Row],[Cells / Second]]</f>
        <v>5941.666666666667</v>
      </c>
      <c r="L55" s="2">
        <f>Table12[[#This Row],[Total  Update (s)]]/60</f>
        <v>99.027777777777786</v>
      </c>
    </row>
    <row r="56" spans="1:12">
      <c r="A56" t="s">
        <v>20</v>
      </c>
      <c r="B56">
        <v>5</v>
      </c>
      <c r="C56">
        <v>500</v>
      </c>
      <c r="D56">
        <v>150</v>
      </c>
      <c r="E56">
        <v>10000</v>
      </c>
      <c r="F56">
        <v>100</v>
      </c>
      <c r="G56">
        <v>7248</v>
      </c>
      <c r="H56">
        <v>40</v>
      </c>
      <c r="I56">
        <f>Table12[[#This Row],[Time (ms)]]/Table12[[#This Row],[Queries]]</f>
        <v>181.2</v>
      </c>
      <c r="J56" s="4">
        <f>Table12[[#This Row],[Cells / Query]]/Table12[[#This Row],[Time / Query (ms)]]*1000</f>
        <v>827.81456953642385</v>
      </c>
      <c r="K56">
        <f>'Raw Data'!$B$3/Table12[[#This Row],[Cells / Second]]</f>
        <v>12080</v>
      </c>
      <c r="L56" s="2">
        <f>Table12[[#This Row],[Total  Update (s)]]/60</f>
        <v>201.33333333333334</v>
      </c>
    </row>
    <row r="57" spans="1:12">
      <c r="A57" t="s">
        <v>4</v>
      </c>
      <c r="B57">
        <v>4</v>
      </c>
      <c r="C57">
        <v>1</v>
      </c>
      <c r="D57">
        <v>250</v>
      </c>
      <c r="E57">
        <v>10000</v>
      </c>
      <c r="F57">
        <v>0</v>
      </c>
      <c r="G57">
        <v>416</v>
      </c>
      <c r="H57">
        <f>Table12[[#This Row],[Cell Updates]]/Table12[[#This Row],[Cells / Query]]</f>
        <v>40</v>
      </c>
      <c r="I57">
        <f>Table12[[#This Row],[Time (ms)]]/Table12[[#This Row],[Queries]]</f>
        <v>10.4</v>
      </c>
      <c r="J57" s="4">
        <f>Table12[[#This Row],[Cells / Query]]/Table12[[#This Row],[Time / Query (ms)]]*1000</f>
        <v>24038.461538461535</v>
      </c>
      <c r="K57">
        <f>'Raw Data'!$B$3/Table12[[#This Row],[Cells / Second]]</f>
        <v>416.00000000000006</v>
      </c>
      <c r="L57" s="2">
        <f>Table12[[#This Row],[Total  Update (s)]]/60</f>
        <v>6.9333333333333345</v>
      </c>
    </row>
    <row r="58" spans="1:12">
      <c r="A58" t="s">
        <v>4</v>
      </c>
      <c r="B58">
        <v>4</v>
      </c>
      <c r="C58">
        <v>2</v>
      </c>
      <c r="D58">
        <v>250</v>
      </c>
      <c r="E58">
        <v>10000</v>
      </c>
      <c r="F58">
        <v>0</v>
      </c>
      <c r="G58">
        <v>185</v>
      </c>
      <c r="H58">
        <f>Table12[[#This Row],[Cell Updates]]/Table12[[#This Row],[Cells / Query]]</f>
        <v>40</v>
      </c>
      <c r="I58">
        <f>Table12[[#This Row],[Time (ms)]]/Table12[[#This Row],[Queries]]</f>
        <v>4.625</v>
      </c>
      <c r="J58" s="4">
        <f>Table12[[#This Row],[Cells / Query]]/Table12[[#This Row],[Time / Query (ms)]]*1000</f>
        <v>54054.054054054053</v>
      </c>
      <c r="K58">
        <f>'Raw Data'!$B$3/Table12[[#This Row],[Cells / Second]]</f>
        <v>185</v>
      </c>
      <c r="L58" s="2">
        <f>Table12[[#This Row],[Total  Update (s)]]/60</f>
        <v>3.0833333333333335</v>
      </c>
    </row>
    <row r="59" spans="1:12">
      <c r="A59" t="s">
        <v>4</v>
      </c>
      <c r="B59">
        <v>4</v>
      </c>
      <c r="C59">
        <v>5</v>
      </c>
      <c r="D59">
        <v>250</v>
      </c>
      <c r="E59">
        <v>10000</v>
      </c>
      <c r="F59">
        <v>0</v>
      </c>
      <c r="G59">
        <v>84</v>
      </c>
      <c r="H59">
        <f>Table12[[#This Row],[Cell Updates]]/Table12[[#This Row],[Cells / Query]]</f>
        <v>40</v>
      </c>
      <c r="I59">
        <f>Table12[[#This Row],[Time (ms)]]/Table12[[#This Row],[Queries]]</f>
        <v>2.1</v>
      </c>
      <c r="J59" s="4">
        <f>Table12[[#This Row],[Cells / Query]]/Table12[[#This Row],[Time / Query (ms)]]*1000</f>
        <v>119047.61904761904</v>
      </c>
      <c r="K59">
        <f>'Raw Data'!$B$3/Table12[[#This Row],[Cells / Second]]</f>
        <v>84</v>
      </c>
      <c r="L59" s="2">
        <f>Table12[[#This Row],[Total  Update (s)]]/60</f>
        <v>1.4</v>
      </c>
    </row>
    <row r="60" spans="1:12">
      <c r="A60" t="s">
        <v>4</v>
      </c>
      <c r="B60">
        <v>4</v>
      </c>
      <c r="C60">
        <v>10</v>
      </c>
      <c r="D60">
        <v>250</v>
      </c>
      <c r="E60">
        <v>10000</v>
      </c>
      <c r="F60">
        <v>0</v>
      </c>
      <c r="G60">
        <v>70</v>
      </c>
      <c r="H60">
        <f>Table12[[#This Row],[Cell Updates]]/Table12[[#This Row],[Cells / Query]]</f>
        <v>40</v>
      </c>
      <c r="I60">
        <f>Table12[[#This Row],[Time (ms)]]/Table12[[#This Row],[Queries]]</f>
        <v>1.75</v>
      </c>
      <c r="J60" s="4">
        <f>Table12[[#This Row],[Cells / Query]]/Table12[[#This Row],[Time / Query (ms)]]*1000</f>
        <v>142857.14285714287</v>
      </c>
      <c r="K60">
        <f>'Raw Data'!$B$3/Table12[[#This Row],[Cells / Second]]</f>
        <v>70</v>
      </c>
      <c r="L60" s="2">
        <f>Table12[[#This Row],[Total  Update (s)]]/60</f>
        <v>1.1666666666666667</v>
      </c>
    </row>
    <row r="61" spans="1:12">
      <c r="A61" t="s">
        <v>4</v>
      </c>
      <c r="B61">
        <v>4</v>
      </c>
      <c r="C61">
        <v>25</v>
      </c>
      <c r="D61">
        <v>250</v>
      </c>
      <c r="E61">
        <v>10000</v>
      </c>
      <c r="F61">
        <v>0</v>
      </c>
      <c r="G61">
        <v>55</v>
      </c>
      <c r="H61">
        <f>Table12[[#This Row],[Cell Updates]]/Table12[[#This Row],[Cells / Query]]</f>
        <v>40</v>
      </c>
      <c r="I61">
        <f>Table12[[#This Row],[Time (ms)]]/Table12[[#This Row],[Queries]]</f>
        <v>1.375</v>
      </c>
      <c r="J61" s="4">
        <f>Table12[[#This Row],[Cells / Query]]/Table12[[#This Row],[Time / Query (ms)]]*1000</f>
        <v>181818.18181818182</v>
      </c>
      <c r="K61">
        <f>'Raw Data'!$B$3/Table12[[#This Row],[Cells / Second]]</f>
        <v>55</v>
      </c>
      <c r="L61" s="2">
        <f>Table12[[#This Row],[Total  Update (s)]]/60</f>
        <v>0.91666666666666663</v>
      </c>
    </row>
    <row r="62" spans="1:12">
      <c r="A62" t="s">
        <v>4</v>
      </c>
      <c r="B62">
        <v>4</v>
      </c>
      <c r="C62">
        <v>50</v>
      </c>
      <c r="D62">
        <v>250</v>
      </c>
      <c r="E62">
        <v>10000</v>
      </c>
      <c r="F62">
        <v>0</v>
      </c>
      <c r="G62">
        <v>43</v>
      </c>
      <c r="H62">
        <f>Table12[[#This Row],[Cell Updates]]/Table12[[#This Row],[Cells / Query]]</f>
        <v>40</v>
      </c>
      <c r="I62">
        <f>Table12[[#This Row],[Time (ms)]]/Table12[[#This Row],[Queries]]</f>
        <v>1.075</v>
      </c>
      <c r="J62" s="4">
        <f>Table12[[#This Row],[Cells / Query]]/Table12[[#This Row],[Time / Query (ms)]]*1000</f>
        <v>232558.13953488372</v>
      </c>
      <c r="K62">
        <f>'Raw Data'!$B$3/Table12[[#This Row],[Cells / Second]]</f>
        <v>43</v>
      </c>
      <c r="L62" s="2">
        <f>Table12[[#This Row],[Total  Update (s)]]/60</f>
        <v>0.71666666666666667</v>
      </c>
    </row>
    <row r="63" spans="1:12">
      <c r="A63" t="s">
        <v>4</v>
      </c>
      <c r="B63">
        <v>4</v>
      </c>
      <c r="C63">
        <v>75</v>
      </c>
      <c r="D63">
        <v>250</v>
      </c>
      <c r="E63">
        <v>10000</v>
      </c>
      <c r="F63">
        <v>0</v>
      </c>
      <c r="G63">
        <v>58</v>
      </c>
      <c r="H63">
        <f>Table12[[#This Row],[Cell Updates]]/Table12[[#This Row],[Cells / Query]]</f>
        <v>40</v>
      </c>
      <c r="I63">
        <f>Table12[[#This Row],[Time (ms)]]/Table12[[#This Row],[Queries]]</f>
        <v>1.45</v>
      </c>
      <c r="J63" s="4">
        <f>Table12[[#This Row],[Cells / Query]]/Table12[[#This Row],[Time / Query (ms)]]*1000</f>
        <v>172413.79310344829</v>
      </c>
      <c r="K63">
        <f>'Raw Data'!$B$3/Table12[[#This Row],[Cells / Second]]</f>
        <v>57.999999999999993</v>
      </c>
      <c r="L63" s="2">
        <f>Table12[[#This Row],[Total  Update (s)]]/60</f>
        <v>0.96666666666666656</v>
      </c>
    </row>
    <row r="64" spans="1:12">
      <c r="A64" t="s">
        <v>4</v>
      </c>
      <c r="B64">
        <v>4</v>
      </c>
      <c r="C64">
        <v>100</v>
      </c>
      <c r="D64">
        <v>250</v>
      </c>
      <c r="E64">
        <v>10000</v>
      </c>
      <c r="F64">
        <v>0</v>
      </c>
      <c r="G64">
        <v>110</v>
      </c>
      <c r="H64">
        <f>Table12[[#This Row],[Cell Updates]]/Table12[[#This Row],[Cells / Query]]</f>
        <v>40</v>
      </c>
      <c r="I64">
        <f>Table12[[#This Row],[Time (ms)]]/Table12[[#This Row],[Queries]]</f>
        <v>2.75</v>
      </c>
      <c r="J64" s="4">
        <f>Table12[[#This Row],[Cells / Query]]/Table12[[#This Row],[Time / Query (ms)]]*1000</f>
        <v>90909.090909090912</v>
      </c>
      <c r="K64">
        <f>'Raw Data'!$B$3/Table12[[#This Row],[Cells / Second]]</f>
        <v>110</v>
      </c>
      <c r="L64" s="2">
        <f>Table12[[#This Row],[Total  Update (s)]]/60</f>
        <v>1.8333333333333333</v>
      </c>
    </row>
    <row r="65" spans="1:12">
      <c r="A65" t="s">
        <v>4</v>
      </c>
      <c r="B65">
        <v>4</v>
      </c>
      <c r="C65">
        <v>150</v>
      </c>
      <c r="D65">
        <v>250</v>
      </c>
      <c r="E65">
        <v>10000</v>
      </c>
      <c r="F65">
        <v>0</v>
      </c>
      <c r="G65">
        <v>128</v>
      </c>
      <c r="H65">
        <f>Table12[[#This Row],[Cell Updates]]/Table12[[#This Row],[Cells / Query]]</f>
        <v>40</v>
      </c>
      <c r="I65">
        <f>Table12[[#This Row],[Time (ms)]]/Table12[[#This Row],[Queries]]</f>
        <v>3.2</v>
      </c>
      <c r="J65" s="4">
        <f>Table12[[#This Row],[Cells / Query]]/Table12[[#This Row],[Time / Query (ms)]]*1000</f>
        <v>78125</v>
      </c>
      <c r="K65">
        <f>'Raw Data'!$B$3/Table12[[#This Row],[Cells / Second]]</f>
        <v>128</v>
      </c>
      <c r="L65" s="2">
        <f>Table12[[#This Row],[Total  Update (s)]]/60</f>
        <v>2.1333333333333333</v>
      </c>
    </row>
    <row r="66" spans="1:12">
      <c r="A66" t="s">
        <v>4</v>
      </c>
      <c r="B66">
        <v>4</v>
      </c>
      <c r="C66">
        <v>250</v>
      </c>
      <c r="D66">
        <v>250</v>
      </c>
      <c r="E66">
        <v>10000</v>
      </c>
      <c r="F66">
        <v>0</v>
      </c>
      <c r="G66">
        <v>185</v>
      </c>
      <c r="H66">
        <f>Table12[[#This Row],[Cell Updates]]/Table12[[#This Row],[Cells / Query]]</f>
        <v>40</v>
      </c>
      <c r="I66">
        <f>Table12[[#This Row],[Time (ms)]]/Table12[[#This Row],[Queries]]</f>
        <v>4.625</v>
      </c>
      <c r="J66" s="4">
        <f>Table12[[#This Row],[Cells / Query]]/Table12[[#This Row],[Time / Query (ms)]]*1000</f>
        <v>54054.054054054053</v>
      </c>
      <c r="K66">
        <f>'Raw Data'!$B$3/Table12[[#This Row],[Cells / Second]]</f>
        <v>185</v>
      </c>
      <c r="L66" s="2">
        <f>Table12[[#This Row],[Total  Update (s)]]/60</f>
        <v>3.0833333333333335</v>
      </c>
    </row>
    <row r="67" spans="1:12">
      <c r="A67" t="s">
        <v>4</v>
      </c>
      <c r="B67">
        <v>4</v>
      </c>
      <c r="C67">
        <v>500</v>
      </c>
      <c r="D67">
        <v>250</v>
      </c>
      <c r="E67">
        <v>10000</v>
      </c>
      <c r="F67">
        <v>0</v>
      </c>
      <c r="G67">
        <v>392</v>
      </c>
      <c r="H67">
        <f>Table12[[#This Row],[Cell Updates]]/Table12[[#This Row],[Cells / Query]]</f>
        <v>40</v>
      </c>
      <c r="I67">
        <f>Table12[[#This Row],[Time (ms)]]/Table12[[#This Row],[Queries]]</f>
        <v>9.8000000000000007</v>
      </c>
      <c r="J67" s="4">
        <f>Table12[[#This Row],[Cells / Query]]/Table12[[#This Row],[Time / Query (ms)]]*1000</f>
        <v>25510.204081632652</v>
      </c>
      <c r="K67">
        <f>'Raw Data'!$B$3/Table12[[#This Row],[Cells / Second]]</f>
        <v>392</v>
      </c>
      <c r="L67" s="2">
        <f>Table12[[#This Row],[Total  Update (s)]]/60</f>
        <v>6.5333333333333332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55" sqref="K55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Skipping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Smith</dc:creator>
  <cp:lastModifiedBy>Graham Smith</cp:lastModifiedBy>
  <dcterms:created xsi:type="dcterms:W3CDTF">2015-12-01T11:47:10Z</dcterms:created>
  <dcterms:modified xsi:type="dcterms:W3CDTF">2015-12-03T18:56:32Z</dcterms:modified>
</cp:coreProperties>
</file>